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场地资源" sheetId="17" r:id="rId1"/>
    <sheet name="WH馆-主会场" sheetId="9" r:id="rId2"/>
    <sheet name="WH馆-23层03会议室" sheetId="10" r:id="rId3"/>
    <sheet name="WH馆-23M层除03会议室" sheetId="16" r:id="rId4"/>
    <sheet name="4.2馆-全厅 " sheetId="11" r:id="rId5"/>
    <sheet name="4.2馆-半厅" sheetId="12" r:id="rId6"/>
    <sheet name="4.2馆-E厅" sheetId="13" r:id="rId7"/>
    <sheet name="4.2馆-圆厅" sheetId="14" r:id="rId8"/>
    <sheet name="会议室-A类" sheetId="1" r:id="rId9"/>
    <sheet name="会议室-B类" sheetId="2" r:id="rId10"/>
    <sheet name="会议室-C类 " sheetId="8" r:id="rId11"/>
    <sheet name="会议室-D类 " sheetId="6" r:id="rId12"/>
    <sheet name="EH馆-虹馆" sheetId="5" r:id="rId13"/>
    <sheet name="悦影绘配置" sheetId="15" r:id="rId14"/>
  </sheets>
  <definedNames>
    <definedName name="_xlnm.Print_Area" localSheetId="1">'WH馆-主会场'!$A$1:$E$97</definedName>
    <definedName name="_xlnm.Print_Area" localSheetId="0">场地资源!$A$1:$D$125</definedName>
  </definedNames>
  <calcPr calcId="144525"/>
</workbook>
</file>

<file path=xl/sharedStrings.xml><?xml version="1.0" encoding="utf-8"?>
<sst xmlns="http://schemas.openxmlformats.org/spreadsheetml/2006/main" count="1563" uniqueCount="415">
  <si>
    <t>第二届中国国际进口博览会配套现场活动场地资源表</t>
  </si>
  <si>
    <t>国家会议中心（上海）场地</t>
  </si>
  <si>
    <t>区域-1</t>
  </si>
  <si>
    <t>场地名称</t>
  </si>
  <si>
    <t>会议室名称</t>
  </si>
  <si>
    <r>
      <rPr>
        <b/>
        <sz val="11"/>
        <color rgb="FF000000"/>
        <rFont val="FangSong"/>
        <charset val="134"/>
      </rPr>
      <t>场地面积</t>
    </r>
    <r>
      <rPr>
        <b/>
        <sz val="11"/>
        <rFont val="FangSong"/>
        <charset val="134"/>
      </rPr>
      <t>（㎡）</t>
    </r>
  </si>
  <si>
    <t>会议中心-主会场</t>
  </si>
  <si>
    <t>西厅</t>
  </si>
  <si>
    <t>会议中心-23米层会议室</t>
  </si>
  <si>
    <t>南001</t>
  </si>
  <si>
    <t>北001</t>
  </si>
  <si>
    <t>南002</t>
  </si>
  <si>
    <t>北002</t>
  </si>
  <si>
    <t>南004</t>
  </si>
  <si>
    <t>北004</t>
  </si>
  <si>
    <t>南005</t>
  </si>
  <si>
    <t>北005</t>
  </si>
  <si>
    <t>南006</t>
  </si>
  <si>
    <t>北006</t>
  </si>
  <si>
    <t>会议中心-23米层03会议室</t>
  </si>
  <si>
    <t>南03</t>
  </si>
  <si>
    <t>北03</t>
  </si>
  <si>
    <t>平行论坛-（全厅）</t>
  </si>
  <si>
    <t>A</t>
  </si>
  <si>
    <t>B</t>
  </si>
  <si>
    <t>C</t>
  </si>
  <si>
    <t>D</t>
  </si>
  <si>
    <t>平行论坛-（分隔场地）</t>
  </si>
  <si>
    <t>A1</t>
  </si>
  <si>
    <t>A2</t>
  </si>
  <si>
    <t>B1</t>
  </si>
  <si>
    <t>B2</t>
  </si>
  <si>
    <t>C1</t>
  </si>
  <si>
    <t>C2</t>
  </si>
  <si>
    <t>D1</t>
  </si>
  <si>
    <t>D2</t>
  </si>
  <si>
    <t>平行论坛-E厅（会议用，17：00前使用）</t>
  </si>
  <si>
    <t>E</t>
  </si>
  <si>
    <t>平行论坛-E厅（宴会用，18：00后使用）</t>
  </si>
  <si>
    <t>平行论坛-（圆厅）</t>
  </si>
  <si>
    <t>圆厅</t>
  </si>
  <si>
    <t>场馆及办公楼场地</t>
  </si>
  <si>
    <t>区域-2</t>
  </si>
  <si>
    <t>国家会展中心-虹馆</t>
  </si>
  <si>
    <t>东厅</t>
  </si>
  <si>
    <t>国家会展中心-A类会议室</t>
  </si>
  <si>
    <t>B0-01</t>
  </si>
  <si>
    <t>B0-02</t>
  </si>
  <si>
    <t>C0-02</t>
  </si>
  <si>
    <t>C0-03</t>
  </si>
  <si>
    <t>国家会展中心-B类会议室</t>
  </si>
  <si>
    <t>C0-01</t>
  </si>
  <si>
    <t>C0-04</t>
  </si>
  <si>
    <t>C0-05</t>
  </si>
  <si>
    <t>C0-06</t>
  </si>
  <si>
    <t>国家会展中心-C类会议室</t>
  </si>
  <si>
    <t>M1-01</t>
  </si>
  <si>
    <t>M1-02</t>
  </si>
  <si>
    <t>M1-03</t>
  </si>
  <si>
    <t>M2-01</t>
  </si>
  <si>
    <t>M2-02</t>
  </si>
  <si>
    <t>M2-03</t>
  </si>
  <si>
    <t>M3-01</t>
  </si>
  <si>
    <t>M3-02</t>
  </si>
  <si>
    <t>M3-03</t>
  </si>
  <si>
    <t>M4-01</t>
  </si>
  <si>
    <t>M4-02</t>
  </si>
  <si>
    <t>M4-03</t>
  </si>
  <si>
    <t>M5-01</t>
  </si>
  <si>
    <t>M5-02</t>
  </si>
  <si>
    <t>M5-03</t>
  </si>
  <si>
    <t>M6-01</t>
  </si>
  <si>
    <t>M6-02</t>
  </si>
  <si>
    <t>M6-03</t>
  </si>
  <si>
    <t>M7-01</t>
  </si>
  <si>
    <t>M7-02</t>
  </si>
  <si>
    <t>M7-03</t>
  </si>
  <si>
    <t>M8-01</t>
  </si>
  <si>
    <t>M8-02</t>
  </si>
  <si>
    <t>M8-03</t>
  </si>
  <si>
    <t>C0-07</t>
  </si>
  <si>
    <t>C0-08</t>
  </si>
  <si>
    <t>C0-09</t>
  </si>
  <si>
    <t>C0-10</t>
  </si>
  <si>
    <t>国家会展中心-D类会议室</t>
  </si>
  <si>
    <t>M1-04</t>
  </si>
  <si>
    <t>M2-04</t>
  </si>
  <si>
    <t>M7-04</t>
  </si>
  <si>
    <t>M8-04</t>
  </si>
  <si>
    <t>国家会展中心-E类会议室</t>
  </si>
  <si>
    <t>C0-11</t>
  </si>
  <si>
    <t>C0-12</t>
  </si>
  <si>
    <t>C0-13</t>
  </si>
  <si>
    <t>C0-14</t>
  </si>
  <si>
    <t>C0-15</t>
  </si>
  <si>
    <t>C0-16</t>
  </si>
  <si>
    <t>悦影绘（大地）影院场地                  注：（会议形式为剧院式）</t>
  </si>
  <si>
    <t>区域-3</t>
  </si>
  <si>
    <r>
      <rPr>
        <b/>
        <sz val="11"/>
        <color rgb="FF000000"/>
        <rFont val="FangSong"/>
        <charset val="134"/>
      </rPr>
      <t>座位数量</t>
    </r>
    <r>
      <rPr>
        <b/>
        <sz val="11"/>
        <rFont val="FangSong"/>
        <charset val="134"/>
      </rPr>
      <t>（个）</t>
    </r>
  </si>
  <si>
    <t>1、2、3、4号厅</t>
  </si>
  <si>
    <t>1号厅</t>
  </si>
  <si>
    <r>
      <rPr>
        <sz val="11"/>
        <color indexed="8"/>
        <rFont val="方正中等线简体"/>
        <charset val="134"/>
      </rPr>
      <t>169</t>
    </r>
    <r>
      <rPr>
        <sz val="11"/>
        <color rgb="FF000000"/>
        <rFont val="Microsoft YaHei UI"/>
        <charset val="134"/>
      </rPr>
      <t>个</t>
    </r>
  </si>
  <si>
    <t>2号厅</t>
  </si>
  <si>
    <r>
      <rPr>
        <sz val="11"/>
        <color indexed="8"/>
        <rFont val="方正中等线简体"/>
        <charset val="134"/>
      </rPr>
      <t>160</t>
    </r>
    <r>
      <rPr>
        <sz val="11"/>
        <color rgb="FF000000"/>
        <rFont val="Microsoft YaHei UI"/>
        <charset val="134"/>
      </rPr>
      <t>个</t>
    </r>
  </si>
  <si>
    <t>3号厅</t>
  </si>
  <si>
    <t>4号厅</t>
  </si>
  <si>
    <r>
      <rPr>
        <sz val="11"/>
        <color indexed="8"/>
        <rFont val="方正中等线简体"/>
        <charset val="134"/>
      </rPr>
      <t>158</t>
    </r>
    <r>
      <rPr>
        <sz val="11"/>
        <color rgb="FF000000"/>
        <rFont val="Microsoft YaHei UI"/>
        <charset val="134"/>
      </rPr>
      <t>个</t>
    </r>
  </si>
  <si>
    <r>
      <rPr>
        <sz val="11"/>
        <color indexed="8"/>
        <rFont val="方正中等线简体"/>
        <charset val="134"/>
      </rPr>
      <t>5、6、7、8、9、10、11、12、16</t>
    </r>
    <r>
      <rPr>
        <sz val="11"/>
        <color rgb="FF000000"/>
        <rFont val="Microsoft YaHei UI"/>
        <charset val="134"/>
      </rPr>
      <t>号厅</t>
    </r>
  </si>
  <si>
    <t>5号厅</t>
  </si>
  <si>
    <r>
      <rPr>
        <sz val="11"/>
        <color indexed="8"/>
        <rFont val="方正中等线简体"/>
        <charset val="134"/>
      </rPr>
      <t>95</t>
    </r>
    <r>
      <rPr>
        <sz val="11"/>
        <color rgb="FF000000"/>
        <rFont val="Microsoft YaHei UI"/>
        <charset val="134"/>
      </rPr>
      <t>个</t>
    </r>
  </si>
  <si>
    <t>6号厅</t>
  </si>
  <si>
    <r>
      <rPr>
        <sz val="11"/>
        <color indexed="8"/>
        <rFont val="方正中等线简体"/>
        <charset val="134"/>
      </rPr>
      <t>87</t>
    </r>
    <r>
      <rPr>
        <sz val="11"/>
        <color rgb="FF000000"/>
        <rFont val="Microsoft YaHei UI"/>
        <charset val="134"/>
      </rPr>
      <t>个</t>
    </r>
  </si>
  <si>
    <t>7号厅</t>
  </si>
  <si>
    <r>
      <rPr>
        <sz val="11"/>
        <color indexed="8"/>
        <rFont val="方正中等线简体"/>
        <charset val="134"/>
      </rPr>
      <t>72</t>
    </r>
    <r>
      <rPr>
        <sz val="11"/>
        <color rgb="FF000000"/>
        <rFont val="Microsoft YaHei UI"/>
        <charset val="134"/>
      </rPr>
      <t>个</t>
    </r>
  </si>
  <si>
    <t>8号厅</t>
  </si>
  <si>
    <r>
      <rPr>
        <sz val="11"/>
        <color indexed="8"/>
        <rFont val="方正中等线简体"/>
        <charset val="134"/>
      </rPr>
      <t>78</t>
    </r>
    <r>
      <rPr>
        <sz val="11"/>
        <color rgb="FF000000"/>
        <rFont val="Microsoft YaHei UI"/>
        <charset val="134"/>
      </rPr>
      <t>个</t>
    </r>
  </si>
  <si>
    <t>9号厅</t>
  </si>
  <si>
    <r>
      <rPr>
        <sz val="11"/>
        <color indexed="8"/>
        <rFont val="方正中等线简体"/>
        <charset val="134"/>
      </rPr>
      <t>89</t>
    </r>
    <r>
      <rPr>
        <sz val="11"/>
        <color rgb="FF000000"/>
        <rFont val="Microsoft YaHei UI"/>
        <charset val="134"/>
      </rPr>
      <t>个</t>
    </r>
  </si>
  <si>
    <t>10号厅</t>
  </si>
  <si>
    <r>
      <rPr>
        <sz val="11"/>
        <color indexed="8"/>
        <rFont val="方正中等线简体"/>
        <charset val="134"/>
      </rPr>
      <t>83</t>
    </r>
    <r>
      <rPr>
        <sz val="11"/>
        <color rgb="FF000000"/>
        <rFont val="Microsoft YaHei UI"/>
        <charset val="134"/>
      </rPr>
      <t>个</t>
    </r>
  </si>
  <si>
    <t>11号厅</t>
  </si>
  <si>
    <t>70个</t>
  </si>
  <si>
    <t>12号厅</t>
  </si>
  <si>
    <t>16号厅</t>
  </si>
  <si>
    <r>
      <rPr>
        <sz val="11"/>
        <color indexed="8"/>
        <rFont val="方正中等线简体"/>
        <charset val="134"/>
      </rPr>
      <t>88</t>
    </r>
    <r>
      <rPr>
        <sz val="11"/>
        <color rgb="FF000000"/>
        <rFont val="Microsoft YaHei UI"/>
        <charset val="134"/>
      </rPr>
      <t>个</t>
    </r>
  </si>
  <si>
    <r>
      <rPr>
        <sz val="11"/>
        <color indexed="8"/>
        <rFont val="方正中等线简体"/>
        <charset val="134"/>
      </rPr>
      <t>13、14、15、17、18</t>
    </r>
    <r>
      <rPr>
        <sz val="11"/>
        <color rgb="FF000000"/>
        <rFont val="Microsoft YaHei UI"/>
        <charset val="134"/>
      </rPr>
      <t>号厅</t>
    </r>
  </si>
  <si>
    <t>13号厅</t>
  </si>
  <si>
    <r>
      <rPr>
        <sz val="11"/>
        <color indexed="8"/>
        <rFont val="方正中等线简体"/>
        <charset val="134"/>
      </rPr>
      <t>104</t>
    </r>
    <r>
      <rPr>
        <sz val="11"/>
        <color rgb="FF000000"/>
        <rFont val="Microsoft YaHei UI"/>
        <charset val="134"/>
      </rPr>
      <t>个</t>
    </r>
  </si>
  <si>
    <t>14号厅</t>
  </si>
  <si>
    <r>
      <rPr>
        <sz val="11"/>
        <color indexed="8"/>
        <rFont val="方正中等线简体"/>
        <charset val="134"/>
      </rPr>
      <t>105</t>
    </r>
    <r>
      <rPr>
        <sz val="11"/>
        <color rgb="FF000000"/>
        <rFont val="Microsoft YaHei UI"/>
        <charset val="134"/>
      </rPr>
      <t>个</t>
    </r>
  </si>
  <si>
    <t>15号厅</t>
  </si>
  <si>
    <t>17号厅</t>
  </si>
  <si>
    <t>18号厅</t>
  </si>
  <si>
    <r>
      <rPr>
        <sz val="11"/>
        <color indexed="8"/>
        <rFont val="方正中等线简体"/>
        <charset val="134"/>
      </rPr>
      <t>100</t>
    </r>
    <r>
      <rPr>
        <sz val="11"/>
        <color rgb="FF000000"/>
        <rFont val="Microsoft YaHei UI"/>
        <charset val="134"/>
      </rPr>
      <t>个</t>
    </r>
  </si>
  <si>
    <r>
      <rPr>
        <sz val="11"/>
        <color indexed="8"/>
        <rFont val="方正中等线简体"/>
        <charset val="134"/>
      </rPr>
      <t>19、20</t>
    </r>
    <r>
      <rPr>
        <sz val="11"/>
        <color rgb="FF000000"/>
        <rFont val="Microsoft YaHei UI"/>
        <charset val="134"/>
      </rPr>
      <t>号厅</t>
    </r>
  </si>
  <si>
    <t>19号厅</t>
  </si>
  <si>
    <r>
      <rPr>
        <sz val="11"/>
        <color indexed="8"/>
        <rFont val="方正中等线简体"/>
        <charset val="134"/>
      </rPr>
      <t>45</t>
    </r>
    <r>
      <rPr>
        <sz val="11"/>
        <color rgb="FF000000"/>
        <rFont val="Microsoft YaHei UI"/>
        <charset val="134"/>
      </rPr>
      <t>个</t>
    </r>
  </si>
  <si>
    <t>20号厅</t>
  </si>
  <si>
    <r>
      <rPr>
        <sz val="11"/>
        <color indexed="8"/>
        <rFont val="方正中等线简体"/>
        <charset val="134"/>
      </rPr>
      <t>48个</t>
    </r>
  </si>
  <si>
    <t>洲际酒店</t>
  </si>
  <si>
    <t>区域-4</t>
  </si>
  <si>
    <r>
      <rPr>
        <b/>
        <sz val="11"/>
        <color rgb="FF000000"/>
        <rFont val="FangSong"/>
        <charset val="134"/>
      </rPr>
      <t>场地面积</t>
    </r>
    <r>
      <rPr>
        <b/>
        <sz val="11"/>
        <rFont val="FangSong"/>
        <charset val="134"/>
      </rPr>
      <t>（㎡</t>
    </r>
    <r>
      <rPr>
        <b/>
        <sz val="11"/>
        <color rgb="FF000000"/>
        <rFont val="FangSong"/>
        <charset val="134"/>
      </rPr>
      <t>）</t>
    </r>
  </si>
  <si>
    <t>洲际酒店宴会厅</t>
  </si>
  <si>
    <t>大宴会厅 1+2+3</t>
  </si>
  <si>
    <t xml:space="preserve">宴会厅- 1 </t>
  </si>
  <si>
    <t>宴会厅- 2</t>
  </si>
  <si>
    <t>宴会厅- 3</t>
  </si>
  <si>
    <t>宴会厅1+2</t>
  </si>
  <si>
    <t>宴会厅2+3</t>
  </si>
  <si>
    <t>洲际酒店多功能厅</t>
  </si>
  <si>
    <t xml:space="preserve">多功能厅 1 </t>
  </si>
  <si>
    <t>多功能厅 2</t>
  </si>
  <si>
    <t>多功能厅 1+2</t>
  </si>
  <si>
    <t>多功能厅 3</t>
  </si>
  <si>
    <t>多功能厅 4</t>
  </si>
  <si>
    <t>多功能厅 5</t>
  </si>
  <si>
    <t>多功能厅 6</t>
  </si>
  <si>
    <t>多功能厅 5+6</t>
  </si>
  <si>
    <t>多功能厅 7</t>
  </si>
  <si>
    <t>多功能厅 8</t>
  </si>
  <si>
    <t>多功能厅 9</t>
  </si>
  <si>
    <t>多功能厅 10</t>
  </si>
  <si>
    <t>多功能厅9+10前厅</t>
  </si>
  <si>
    <t>WH馆-主会场 设备配置（标配）</t>
  </si>
  <si>
    <t>制作类</t>
  </si>
  <si>
    <t>No.</t>
  </si>
  <si>
    <r>
      <rPr>
        <sz val="14"/>
        <color indexed="9"/>
        <rFont val="宋体"/>
        <charset val="134"/>
      </rPr>
      <t>项目名称</t>
    </r>
  </si>
  <si>
    <r>
      <rPr>
        <sz val="14"/>
        <color indexed="9"/>
        <rFont val="宋体"/>
        <charset val="134"/>
      </rPr>
      <t>说明</t>
    </r>
  </si>
  <si>
    <r>
      <rPr>
        <sz val="14"/>
        <color indexed="9"/>
        <rFont val="宋体"/>
        <charset val="134"/>
      </rPr>
      <t>尺寸</t>
    </r>
  </si>
  <si>
    <r>
      <rPr>
        <sz val="14"/>
        <color indexed="9"/>
        <rFont val="宋体"/>
        <charset val="134"/>
      </rPr>
      <t>数量</t>
    </r>
  </si>
  <si>
    <r>
      <rPr>
        <sz val="14"/>
        <rFont val="宋体"/>
        <charset val="134"/>
      </rPr>
      <t>背景板</t>
    </r>
  </si>
  <si>
    <r>
      <rPr>
        <sz val="14"/>
        <rFont val="宋体"/>
        <charset val="134"/>
      </rPr>
      <t>桁架，写真布</t>
    </r>
  </si>
  <si>
    <t>34×2.4m</t>
  </si>
  <si>
    <t>两侧侧封背景板</t>
  </si>
  <si>
    <t>2×6.8m×2</t>
  </si>
  <si>
    <r>
      <rPr>
        <sz val="14"/>
        <rFont val="宋体"/>
        <charset val="134"/>
      </rPr>
      <t>阻燃遮光布</t>
    </r>
  </si>
  <si>
    <t>主舞台</t>
  </si>
  <si>
    <r>
      <rPr>
        <sz val="14"/>
        <rFont val="Arial"/>
        <charset val="134"/>
      </rPr>
      <t>60cm</t>
    </r>
    <r>
      <rPr>
        <sz val="14"/>
        <rFont val="宋体"/>
        <charset val="134"/>
      </rPr>
      <t>高</t>
    </r>
  </si>
  <si>
    <t>34×8.4m</t>
  </si>
  <si>
    <t>问询/签到背景</t>
  </si>
  <si>
    <t>6m×3m</t>
  </si>
  <si>
    <t>迎宾/指路牌</t>
  </si>
  <si>
    <t>不锈钢结构，写真画面</t>
  </si>
  <si>
    <t>1.8×0.6m</t>
  </si>
  <si>
    <t>设备清单</t>
  </si>
  <si>
    <r>
      <rPr>
        <sz val="14"/>
        <color indexed="9"/>
        <rFont val="宋体"/>
        <charset val="134"/>
      </rPr>
      <t>说</t>
    </r>
    <r>
      <rPr>
        <sz val="14"/>
        <color indexed="9"/>
        <rFont val="Arial"/>
        <charset val="134"/>
      </rPr>
      <t xml:space="preserve">  </t>
    </r>
    <r>
      <rPr>
        <sz val="14"/>
        <color indexed="9"/>
        <rFont val="宋体"/>
        <charset val="134"/>
      </rPr>
      <t>明</t>
    </r>
  </si>
  <si>
    <r>
      <rPr>
        <sz val="14"/>
        <color indexed="9"/>
        <rFont val="宋体"/>
        <charset val="134"/>
      </rPr>
      <t>数</t>
    </r>
    <r>
      <rPr>
        <sz val="14"/>
        <color indexed="9"/>
        <rFont val="Arial"/>
        <charset val="134"/>
      </rPr>
      <t xml:space="preserve">  </t>
    </r>
    <r>
      <rPr>
        <sz val="14"/>
        <color indexed="9"/>
        <rFont val="宋体"/>
        <charset val="134"/>
      </rPr>
      <t>量</t>
    </r>
  </si>
  <si>
    <r>
      <rPr>
        <b/>
        <sz val="14"/>
        <rFont val="宋体"/>
        <charset val="134"/>
      </rPr>
      <t>音频设备</t>
    </r>
  </si>
  <si>
    <r>
      <rPr>
        <sz val="14"/>
        <rFont val="宋体"/>
        <charset val="134"/>
      </rPr>
      <t>专业调音台</t>
    </r>
  </si>
  <si>
    <r>
      <rPr>
        <sz val="14"/>
        <rFont val="宋体"/>
        <charset val="134"/>
      </rPr>
      <t>主控调音台</t>
    </r>
  </si>
  <si>
    <r>
      <rPr>
        <sz val="14"/>
        <rFont val="宋体"/>
        <charset val="134"/>
      </rPr>
      <t>线阵列音箱</t>
    </r>
  </si>
  <si>
    <r>
      <rPr>
        <sz val="14"/>
        <rFont val="宋体"/>
        <charset val="134"/>
      </rPr>
      <t>主用音箱</t>
    </r>
  </si>
  <si>
    <r>
      <rPr>
        <sz val="14"/>
        <rFont val="宋体"/>
        <charset val="134"/>
      </rPr>
      <t>低音音箱</t>
    </r>
  </si>
  <si>
    <r>
      <rPr>
        <sz val="14"/>
        <rFont val="宋体"/>
        <charset val="134"/>
      </rPr>
      <t>返送音箱</t>
    </r>
  </si>
  <si>
    <r>
      <rPr>
        <sz val="14"/>
        <rFont val="宋体"/>
        <charset val="134"/>
      </rPr>
      <t>舞台区域返送用音箱</t>
    </r>
  </si>
  <si>
    <r>
      <rPr>
        <sz val="14"/>
        <rFont val="宋体"/>
        <charset val="134"/>
      </rPr>
      <t>功放</t>
    </r>
  </si>
  <si>
    <r>
      <rPr>
        <sz val="14"/>
        <rFont val="宋体"/>
        <charset val="134"/>
      </rPr>
      <t>主用音箱功放</t>
    </r>
  </si>
  <si>
    <t>低音音箱</t>
  </si>
  <si>
    <r>
      <rPr>
        <sz val="14"/>
        <rFont val="宋体"/>
        <charset val="134"/>
      </rPr>
      <t>处理器</t>
    </r>
  </si>
  <si>
    <r>
      <rPr>
        <sz val="14"/>
        <rFont val="宋体"/>
        <charset val="134"/>
      </rPr>
      <t>立式麦克</t>
    </r>
  </si>
  <si>
    <r>
      <rPr>
        <sz val="14"/>
        <rFont val="宋体"/>
        <charset val="134"/>
      </rPr>
      <t>舞台侧边嘉宾提醒用麦克</t>
    </r>
  </si>
  <si>
    <r>
      <rPr>
        <sz val="14"/>
        <rFont val="宋体"/>
        <charset val="134"/>
      </rPr>
      <t>均衡器</t>
    </r>
  </si>
  <si>
    <r>
      <rPr>
        <sz val="14"/>
        <rFont val="宋体"/>
        <charset val="134"/>
      </rPr>
      <t>反馈抑制器</t>
    </r>
  </si>
  <si>
    <r>
      <rPr>
        <sz val="14"/>
        <rFont val="宋体"/>
        <charset val="134"/>
      </rPr>
      <t>讲台定制麦克</t>
    </r>
  </si>
  <si>
    <r>
      <rPr>
        <sz val="14"/>
        <rFont val="宋体"/>
        <charset val="134"/>
      </rPr>
      <t>主讲台用麦克</t>
    </r>
  </si>
  <si>
    <r>
      <rPr>
        <sz val="14"/>
        <rFont val="宋体"/>
        <charset val="134"/>
      </rPr>
      <t>台式麦克</t>
    </r>
  </si>
  <si>
    <r>
      <rPr>
        <sz val="14"/>
        <rFont val="宋体"/>
        <charset val="134"/>
      </rPr>
      <t>主持人讲台用麦克</t>
    </r>
  </si>
  <si>
    <r>
      <rPr>
        <sz val="14"/>
        <rFont val="宋体"/>
        <charset val="134"/>
      </rPr>
      <t>无线麦克</t>
    </r>
  </si>
  <si>
    <r>
      <rPr>
        <sz val="14"/>
        <rFont val="宋体"/>
        <charset val="134"/>
      </rPr>
      <t>无线接收机</t>
    </r>
  </si>
  <si>
    <r>
      <rPr>
        <sz val="14"/>
        <rFont val="宋体"/>
        <charset val="134"/>
      </rPr>
      <t>无线麦克接收机</t>
    </r>
  </si>
  <si>
    <r>
      <rPr>
        <sz val="14"/>
        <rFont val="宋体"/>
        <charset val="134"/>
      </rPr>
      <t>无线集线器</t>
    </r>
  </si>
  <si>
    <r>
      <rPr>
        <sz val="14"/>
        <rFont val="Arial"/>
        <charset val="134"/>
      </rPr>
      <t xml:space="preserve">CD </t>
    </r>
    <r>
      <rPr>
        <sz val="14"/>
        <rFont val="宋体"/>
        <charset val="134"/>
      </rPr>
      <t>播放机</t>
    </r>
  </si>
  <si>
    <r>
      <rPr>
        <sz val="14"/>
        <rFont val="宋体"/>
        <charset val="134"/>
      </rPr>
      <t>三相电配电箱</t>
    </r>
  </si>
  <si>
    <r>
      <rPr>
        <sz val="14"/>
        <rFont val="宋体"/>
        <charset val="134"/>
      </rPr>
      <t>配套线缆</t>
    </r>
  </si>
  <si>
    <r>
      <rPr>
        <b/>
        <sz val="14"/>
        <rFont val="宋体"/>
        <charset val="134"/>
      </rPr>
      <t>同声传译设备</t>
    </r>
  </si>
  <si>
    <r>
      <rPr>
        <sz val="14"/>
        <rFont val="宋体"/>
        <charset val="134"/>
      </rPr>
      <t>同声传译</t>
    </r>
  </si>
  <si>
    <r>
      <rPr>
        <sz val="14"/>
        <rFont val="宋体"/>
        <charset val="134"/>
      </rPr>
      <t>翻译间</t>
    </r>
  </si>
  <si>
    <r>
      <rPr>
        <sz val="14"/>
        <rFont val="宋体"/>
        <charset val="134"/>
      </rPr>
      <t>高隔音</t>
    </r>
  </si>
  <si>
    <t>会议主机、音频输出器</t>
  </si>
  <si>
    <r>
      <rPr>
        <sz val="14"/>
        <rFont val="宋体"/>
        <charset val="134"/>
      </rPr>
      <t>红外主机，红外辐射板</t>
    </r>
  </si>
  <si>
    <r>
      <rPr>
        <sz val="14"/>
        <rFont val="宋体"/>
        <charset val="134"/>
      </rPr>
      <t>译员机</t>
    </r>
  </si>
  <si>
    <r>
      <rPr>
        <sz val="14"/>
        <rFont val="宋体"/>
        <charset val="134"/>
      </rPr>
      <t>红外接收盒及耳机</t>
    </r>
  </si>
  <si>
    <r>
      <rPr>
        <sz val="14"/>
        <rFont val="宋体"/>
        <charset val="134"/>
      </rPr>
      <t>注：同声传译的红外接收盒及耳机如有丢失将收取</t>
    </r>
    <r>
      <rPr>
        <sz val="14"/>
        <rFont val="Arial"/>
        <charset val="134"/>
      </rPr>
      <t>2200</t>
    </r>
    <r>
      <rPr>
        <sz val="14"/>
        <rFont val="宋体"/>
        <charset val="134"/>
      </rPr>
      <t>元每个的赔偿金</t>
    </r>
  </si>
  <si>
    <r>
      <rPr>
        <b/>
        <sz val="14"/>
        <rFont val="宋体"/>
        <charset val="134"/>
      </rPr>
      <t>视频设备</t>
    </r>
  </si>
  <si>
    <r>
      <rPr>
        <sz val="14"/>
        <rFont val="宋体"/>
        <charset val="134"/>
      </rPr>
      <t>高清</t>
    </r>
    <r>
      <rPr>
        <sz val="14"/>
        <rFont val="Arial"/>
        <charset val="134"/>
      </rPr>
      <t>LED</t>
    </r>
    <r>
      <rPr>
        <sz val="14"/>
        <rFont val="宋体"/>
        <charset val="134"/>
      </rPr>
      <t>显示系统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</si>
  <si>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显示屏</t>
    </r>
    <r>
      <rPr>
        <sz val="14"/>
        <rFont val="Arial"/>
        <charset val="134"/>
      </rPr>
      <t xml:space="preserve"> </t>
    </r>
    <r>
      <rPr>
        <sz val="14"/>
        <rFont val="宋体"/>
        <charset val="134"/>
      </rPr>
      <t>点距</t>
    </r>
    <r>
      <rPr>
        <sz val="14"/>
        <rFont val="Arial"/>
        <charset val="134"/>
      </rPr>
      <t>0.3mm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</si>
  <si>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支架及底座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</si>
  <si>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处理器</t>
    </r>
  </si>
  <si>
    <r>
      <rPr>
        <sz val="14"/>
        <rFont val="宋体"/>
        <charset val="134"/>
      </rPr>
      <t>光纤收发器</t>
    </r>
  </si>
  <si>
    <r>
      <rPr>
        <sz val="14"/>
        <rFont val="宋体"/>
        <charset val="134"/>
      </rPr>
      <t>数字电源箱</t>
    </r>
  </si>
  <si>
    <r>
      <rPr>
        <sz val="14"/>
        <rFont val="Arial"/>
        <charset val="134"/>
      </rPr>
      <t>LED</t>
    </r>
    <r>
      <rPr>
        <sz val="14"/>
        <rFont val="宋体"/>
        <charset val="134"/>
      </rPr>
      <t>控制器</t>
    </r>
  </si>
  <si>
    <t>高清视频控制系统</t>
  </si>
  <si>
    <r>
      <rPr>
        <sz val="14"/>
        <rFont val="宋体"/>
        <charset val="134"/>
      </rPr>
      <t>巴可控台</t>
    </r>
  </si>
  <si>
    <r>
      <rPr>
        <sz val="14"/>
        <rFont val="宋体"/>
        <charset val="134"/>
      </rPr>
      <t>巴可信号接口箱</t>
    </r>
  </si>
  <si>
    <r>
      <rPr>
        <sz val="14"/>
        <rFont val="宋体"/>
        <charset val="134"/>
      </rPr>
      <t>视频控制编辑融合软件</t>
    </r>
  </si>
  <si>
    <r>
      <rPr>
        <sz val="14"/>
        <rFont val="宋体"/>
        <charset val="134"/>
      </rPr>
      <t>苹果笔记本电脑</t>
    </r>
  </si>
  <si>
    <r>
      <rPr>
        <sz val="14"/>
        <rFont val="宋体"/>
        <charset val="134"/>
      </rPr>
      <t>高清视频录机</t>
    </r>
  </si>
  <si>
    <r>
      <rPr>
        <sz val="14"/>
        <rFont val="Arial"/>
        <charset val="134"/>
      </rPr>
      <t>HDSDI</t>
    </r>
    <r>
      <rPr>
        <sz val="14"/>
        <rFont val="宋体"/>
        <charset val="134"/>
      </rPr>
      <t>光纤一主一备</t>
    </r>
  </si>
  <si>
    <r>
      <rPr>
        <sz val="14"/>
        <rFont val="宋体"/>
        <charset val="134"/>
      </rPr>
      <t>光纤盒一主一备</t>
    </r>
  </si>
  <si>
    <r>
      <rPr>
        <sz val="14"/>
        <rFont val="Arial"/>
        <charset val="134"/>
      </rPr>
      <t>4k</t>
    </r>
    <r>
      <rPr>
        <sz val="14"/>
        <rFont val="宋体"/>
        <charset val="134"/>
      </rPr>
      <t>监视器</t>
    </r>
  </si>
  <si>
    <r>
      <rPr>
        <sz val="14"/>
        <rFont val="宋体"/>
        <charset val="134"/>
      </rPr>
      <t>高清分配器</t>
    </r>
  </si>
  <si>
    <r>
      <rPr>
        <sz val="14"/>
        <rFont val="宋体"/>
        <charset val="134"/>
      </rPr>
      <t>高清矩阵</t>
    </r>
  </si>
  <si>
    <r>
      <rPr>
        <sz val="14"/>
        <rFont val="宋体"/>
        <charset val="134"/>
      </rPr>
      <t>视频交换器</t>
    </r>
  </si>
  <si>
    <r>
      <rPr>
        <sz val="14"/>
        <rFont val="宋体"/>
        <charset val="134"/>
      </rPr>
      <t>翻页器</t>
    </r>
  </si>
  <si>
    <r>
      <rPr>
        <sz val="14"/>
        <rFont val="宋体"/>
        <charset val="134"/>
      </rPr>
      <t>视频监视器</t>
    </r>
  </si>
  <si>
    <r>
      <rPr>
        <sz val="14"/>
        <rFont val="宋体"/>
        <charset val="134"/>
      </rPr>
      <t>等离子电视</t>
    </r>
  </si>
  <si>
    <r>
      <rPr>
        <sz val="14"/>
        <rFont val="宋体"/>
        <charset val="134"/>
      </rPr>
      <t>周边线缆及设备</t>
    </r>
  </si>
  <si>
    <t>专业级高清视频摄像机</t>
  </si>
  <si>
    <t>长焦镜头</t>
  </si>
  <si>
    <r>
      <rPr>
        <b/>
        <sz val="14"/>
        <rFont val="宋体"/>
        <charset val="134"/>
      </rPr>
      <t>灯光设备</t>
    </r>
  </si>
  <si>
    <r>
      <rPr>
        <sz val="14"/>
        <rFont val="宋体"/>
        <charset val="134"/>
      </rPr>
      <t>调光台</t>
    </r>
    <r>
      <rPr>
        <sz val="14"/>
        <rFont val="Arial"/>
        <charset val="134"/>
      </rPr>
      <t xml:space="preserve"> MA2</t>
    </r>
  </si>
  <si>
    <r>
      <rPr>
        <sz val="14"/>
        <rFont val="宋体"/>
        <charset val="134"/>
      </rPr>
      <t>调光台</t>
    </r>
    <r>
      <rPr>
        <sz val="14"/>
        <rFont val="Arial"/>
        <charset val="134"/>
      </rPr>
      <t>NPU</t>
    </r>
  </si>
  <si>
    <r>
      <rPr>
        <sz val="14"/>
        <rFont val="宋体"/>
        <charset val="134"/>
      </rPr>
      <t>扩展</t>
    </r>
  </si>
  <si>
    <r>
      <rPr>
        <sz val="14"/>
        <rFont val="宋体"/>
        <charset val="134"/>
      </rPr>
      <t>调光台交换机</t>
    </r>
  </si>
  <si>
    <r>
      <rPr>
        <sz val="14"/>
        <rFont val="宋体"/>
        <charset val="134"/>
      </rPr>
      <t>网路交换机</t>
    </r>
  </si>
  <si>
    <r>
      <rPr>
        <sz val="14"/>
        <rFont val="宋体"/>
        <charset val="134"/>
      </rPr>
      <t>切割电脑灯</t>
    </r>
  </si>
  <si>
    <r>
      <rPr>
        <sz val="14"/>
        <rFont val="宋体"/>
        <charset val="134"/>
      </rPr>
      <t>配</t>
    </r>
    <r>
      <rPr>
        <sz val="14"/>
        <rFont val="Arial"/>
        <charset val="134"/>
      </rPr>
      <t>Logo</t>
    </r>
    <r>
      <rPr>
        <sz val="14"/>
        <rFont val="宋体"/>
        <charset val="134"/>
      </rPr>
      <t>灯片</t>
    </r>
  </si>
  <si>
    <r>
      <rPr>
        <sz val="14"/>
        <rFont val="Arial"/>
        <charset val="134"/>
      </rPr>
      <t>LED PAR</t>
    </r>
    <r>
      <rPr>
        <sz val="14"/>
        <rFont val="宋体"/>
        <charset val="134"/>
      </rPr>
      <t>灯</t>
    </r>
  </si>
  <si>
    <r>
      <rPr>
        <sz val="14"/>
        <rFont val="宋体"/>
        <charset val="134"/>
      </rPr>
      <t>颜色电脑灯</t>
    </r>
  </si>
  <si>
    <r>
      <rPr>
        <sz val="14"/>
        <rFont val="宋体"/>
        <charset val="134"/>
      </rPr>
      <t>信号放大器</t>
    </r>
  </si>
  <si>
    <r>
      <rPr>
        <sz val="14"/>
        <rFont val="宋体"/>
        <charset val="134"/>
      </rPr>
      <t>电源柜</t>
    </r>
  </si>
  <si>
    <r>
      <rPr>
        <sz val="14"/>
        <rFont val="Arial"/>
        <charset val="134"/>
      </rPr>
      <t>TRUSS</t>
    </r>
    <r>
      <rPr>
        <sz val="14"/>
        <rFont val="宋体"/>
        <charset val="134"/>
      </rPr>
      <t>架</t>
    </r>
  </si>
  <si>
    <r>
      <rPr>
        <sz val="14"/>
        <rFont val="宋体"/>
        <charset val="134"/>
      </rPr>
      <t>电动葫芦</t>
    </r>
  </si>
  <si>
    <t>服务人员</t>
  </si>
  <si>
    <r>
      <rPr>
        <b/>
        <sz val="14"/>
        <rFont val="宋体"/>
        <charset val="134"/>
      </rPr>
      <t>人员运输费用</t>
    </r>
  </si>
  <si>
    <r>
      <rPr>
        <sz val="14"/>
        <rFont val="宋体"/>
        <charset val="134"/>
      </rPr>
      <t>项目经理</t>
    </r>
  </si>
  <si>
    <t>资深音频师</t>
  </si>
  <si>
    <r>
      <rPr>
        <sz val="14"/>
        <rFont val="宋体"/>
        <charset val="134"/>
      </rPr>
      <t>音频师</t>
    </r>
  </si>
  <si>
    <t>资深主控视频师</t>
  </si>
  <si>
    <r>
      <rPr>
        <sz val="14"/>
        <rFont val="宋体"/>
        <charset val="134"/>
      </rPr>
      <t>视频师</t>
    </r>
  </si>
  <si>
    <t>资深灯光师</t>
  </si>
  <si>
    <r>
      <rPr>
        <sz val="14"/>
        <rFont val="宋体"/>
        <charset val="134"/>
      </rPr>
      <t>灯光师</t>
    </r>
  </si>
  <si>
    <t>WH馆-23层03会议室 搭建配置（标配）</t>
  </si>
  <si>
    <r>
      <rPr>
        <sz val="14"/>
        <color indexed="9"/>
        <rFont val="宋体"/>
        <charset val="134"/>
      </rPr>
      <t>尺</t>
    </r>
    <r>
      <rPr>
        <sz val="14"/>
        <color indexed="9"/>
        <rFont val="Arial"/>
        <charset val="134"/>
      </rPr>
      <t xml:space="preserve">  </t>
    </r>
    <r>
      <rPr>
        <sz val="14"/>
        <color indexed="9"/>
        <rFont val="宋体"/>
        <charset val="134"/>
      </rPr>
      <t>寸</t>
    </r>
  </si>
  <si>
    <r>
      <rPr>
        <sz val="14"/>
        <rFont val="宋体"/>
        <charset val="134"/>
      </rPr>
      <t>两侧侧封</t>
    </r>
  </si>
  <si>
    <t>桁架，帷幔</t>
  </si>
  <si>
    <t>3.6m×1.2m</t>
  </si>
  <si>
    <r>
      <rPr>
        <sz val="14"/>
        <rFont val="宋体"/>
        <charset val="134"/>
      </rPr>
      <t>舞台</t>
    </r>
  </si>
  <si>
    <r>
      <rPr>
        <sz val="14"/>
        <rFont val="Arial"/>
        <charset val="134"/>
      </rPr>
      <t>40cm</t>
    </r>
    <r>
      <rPr>
        <sz val="14"/>
        <rFont val="宋体"/>
        <charset val="134"/>
      </rPr>
      <t>高标准舞台</t>
    </r>
  </si>
  <si>
    <t>8m×2.4m</t>
  </si>
  <si>
    <t>1.8m×0.6m</t>
  </si>
  <si>
    <t>设备类</t>
  </si>
  <si>
    <r>
      <rPr>
        <sz val="14"/>
        <rFont val="宋体"/>
        <charset val="134"/>
      </rPr>
      <t>全频音箱</t>
    </r>
  </si>
  <si>
    <r>
      <rPr>
        <sz val="14"/>
        <rFont val="宋体"/>
        <charset val="134"/>
      </rPr>
      <t>鹅颈麦克</t>
    </r>
  </si>
  <si>
    <r>
      <rPr>
        <sz val="14"/>
        <rFont val="宋体"/>
        <charset val="134"/>
      </rPr>
      <t>现场录音技术服务</t>
    </r>
  </si>
  <si>
    <r>
      <rPr>
        <sz val="14"/>
        <rFont val="宋体"/>
        <charset val="134"/>
      </rPr>
      <t>数码多轨录音机</t>
    </r>
    <r>
      <rPr>
        <sz val="14"/>
        <rFont val="Arial"/>
        <charset val="134"/>
      </rPr>
      <t xml:space="preserve"> </t>
    </r>
  </si>
  <si>
    <r>
      <rPr>
        <sz val="14"/>
        <rFont val="宋体"/>
        <charset val="134"/>
      </rPr>
      <t>即席麦克</t>
    </r>
  </si>
  <si>
    <r>
      <rPr>
        <sz val="13"/>
        <rFont val="宋体"/>
        <charset val="134"/>
      </rPr>
      <t>系统主机</t>
    </r>
  </si>
  <si>
    <r>
      <rPr>
        <sz val="13"/>
        <rFont val="宋体"/>
        <charset val="134"/>
      </rPr>
      <t>即席麦克</t>
    </r>
  </si>
  <si>
    <r>
      <rPr>
        <sz val="14"/>
        <rFont val="宋体"/>
        <charset val="134"/>
      </rPr>
      <t>高清视频控制系统</t>
    </r>
  </si>
  <si>
    <t>视频信号切换台</t>
  </si>
  <si>
    <r>
      <rPr>
        <sz val="14"/>
        <rFont val="宋体"/>
        <charset val="134"/>
      </rPr>
      <t>多格式图形处理器</t>
    </r>
  </si>
  <si>
    <r>
      <rPr>
        <sz val="14"/>
        <rFont val="宋体"/>
        <charset val="134"/>
      </rPr>
      <t>视频分配器</t>
    </r>
  </si>
  <si>
    <r>
      <rPr>
        <sz val="14"/>
        <rFont val="宋体"/>
        <charset val="134"/>
      </rPr>
      <t>笔记本电脑</t>
    </r>
  </si>
  <si>
    <r>
      <rPr>
        <sz val="14"/>
        <rFont val="宋体"/>
        <charset val="134"/>
      </rPr>
      <t>专业翻页器</t>
    </r>
  </si>
  <si>
    <r>
      <rPr>
        <sz val="14"/>
        <rFont val="宋体"/>
        <charset val="134"/>
      </rPr>
      <t>调光台</t>
    </r>
  </si>
  <si>
    <t>配Logo灯片</t>
  </si>
  <si>
    <t xml:space="preserve">300mm×400mm </t>
  </si>
  <si>
    <r>
      <rPr>
        <sz val="14"/>
        <rFont val="宋体"/>
        <charset val="134"/>
      </rPr>
      <t>硅箱</t>
    </r>
  </si>
  <si>
    <t>西厅23米会议室会议系统设备配置说明</t>
  </si>
  <si>
    <r>
      <rPr>
        <b/>
        <sz val="10"/>
        <rFont val="宋体"/>
        <charset val="134"/>
      </rPr>
      <t>序号</t>
    </r>
  </si>
  <si>
    <t>描述</t>
  </si>
  <si>
    <r>
      <rPr>
        <b/>
        <sz val="10"/>
        <rFont val="宋体"/>
        <charset val="134"/>
      </rPr>
      <t>品牌</t>
    </r>
  </si>
  <si>
    <r>
      <rPr>
        <b/>
        <sz val="10"/>
        <rFont val="宋体"/>
        <charset val="134"/>
      </rPr>
      <t>型号</t>
    </r>
  </si>
  <si>
    <r>
      <rPr>
        <b/>
        <sz val="10"/>
        <rFont val="宋体"/>
        <charset val="134"/>
      </rPr>
      <t>数量</t>
    </r>
  </si>
  <si>
    <r>
      <rPr>
        <b/>
        <sz val="10"/>
        <rFont val="宋体"/>
        <charset val="134"/>
      </rPr>
      <t>单位</t>
    </r>
  </si>
  <si>
    <t>备注</t>
  </si>
  <si>
    <r>
      <rPr>
        <b/>
        <sz val="10"/>
        <rFont val="宋体"/>
        <charset val="134"/>
      </rPr>
      <t>一</t>
    </r>
  </si>
  <si>
    <r>
      <rPr>
        <b/>
        <sz val="10"/>
        <rFont val="宋体"/>
        <charset val="134"/>
      </rPr>
      <t>小会议室（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间</t>
    </r>
    <r>
      <rPr>
        <b/>
        <sz val="10"/>
        <rFont val="Arial"/>
        <charset val="134"/>
      </rPr>
      <t>05</t>
    </r>
    <r>
      <rPr>
        <b/>
        <sz val="10"/>
        <rFont val="宋体"/>
        <charset val="134"/>
      </rPr>
      <t>会议室</t>
    </r>
    <r>
      <rPr>
        <b/>
        <sz val="10"/>
        <rFont val="宋体"/>
        <charset val="134"/>
      </rPr>
      <t>）</t>
    </r>
  </si>
  <si>
    <t>无线手持话筒</t>
  </si>
  <si>
    <t>SHURE</t>
  </si>
  <si>
    <t>QLXD24/SM58</t>
  </si>
  <si>
    <r>
      <rPr>
        <sz val="10"/>
        <rFont val="宋体"/>
        <charset val="134"/>
      </rPr>
      <t>套</t>
    </r>
  </si>
  <si>
    <t>手持话筒</t>
  </si>
  <si>
    <r>
      <rPr>
        <sz val="10"/>
        <rFont val="宋体"/>
        <charset val="134"/>
      </rPr>
      <t>无线投屏</t>
    </r>
  </si>
  <si>
    <t>BARCO</t>
  </si>
  <si>
    <t>CSE-200</t>
  </si>
  <si>
    <t>连接电脑后可以无线连接投影机</t>
  </si>
  <si>
    <r>
      <rPr>
        <sz val="10"/>
        <rFont val="宋体"/>
        <charset val="134"/>
      </rPr>
      <t>激光投影机</t>
    </r>
    <r>
      <rPr>
        <sz val="10"/>
        <rFont val="Arial"/>
        <charset val="134"/>
      </rPr>
      <t xml:space="preserve"> 5200</t>
    </r>
    <r>
      <rPr>
        <sz val="10"/>
        <rFont val="宋体"/>
        <charset val="134"/>
      </rPr>
      <t>流明</t>
    </r>
  </si>
  <si>
    <t>SONY</t>
  </si>
  <si>
    <t>F535HZ</t>
  </si>
  <si>
    <r>
      <rPr>
        <sz val="10"/>
        <rFont val="宋体"/>
        <charset val="134"/>
      </rPr>
      <t>台</t>
    </r>
  </si>
  <si>
    <t>提供HDMI接口</t>
  </si>
  <si>
    <r>
      <rPr>
        <sz val="10"/>
        <rFont val="宋体"/>
        <charset val="134"/>
      </rPr>
      <t>电动投影幕</t>
    </r>
  </si>
  <si>
    <r>
      <rPr>
        <sz val="10"/>
        <rFont val="宋体"/>
        <charset val="134"/>
      </rPr>
      <t>美视</t>
    </r>
  </si>
  <si>
    <t>150"16:10</t>
  </si>
  <si>
    <r>
      <rPr>
        <sz val="10"/>
        <rFont val="宋体"/>
        <charset val="134"/>
      </rPr>
      <t>付</t>
    </r>
  </si>
  <si>
    <r>
      <rPr>
        <b/>
        <sz val="10"/>
        <rFont val="宋体"/>
        <charset val="134"/>
      </rPr>
      <t>二</t>
    </r>
  </si>
  <si>
    <r>
      <rPr>
        <b/>
        <sz val="10"/>
        <rFont val="宋体"/>
        <charset val="134"/>
      </rPr>
      <t>小会议室</t>
    </r>
    <r>
      <rPr>
        <b/>
        <sz val="10"/>
        <rFont val="Arial"/>
        <charset val="134"/>
      </rPr>
      <t>A</t>
    </r>
    <r>
      <rPr>
        <b/>
        <sz val="10"/>
        <rFont val="宋体"/>
        <charset val="134"/>
      </rPr>
      <t>（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间</t>
    </r>
    <r>
      <rPr>
        <b/>
        <sz val="10"/>
        <rFont val="Arial"/>
        <charset val="134"/>
      </rPr>
      <t>01</t>
    </r>
    <r>
      <rPr>
        <b/>
        <sz val="10"/>
        <rFont val="宋体"/>
        <charset val="134"/>
      </rPr>
      <t>、</t>
    </r>
    <r>
      <rPr>
        <b/>
        <sz val="10"/>
        <rFont val="Arial"/>
        <charset val="134"/>
      </rPr>
      <t>2</t>
    </r>
    <r>
      <rPr>
        <b/>
        <sz val="10"/>
        <rFont val="宋体"/>
        <charset val="134"/>
      </rPr>
      <t>间</t>
    </r>
    <r>
      <rPr>
        <b/>
        <sz val="10"/>
        <rFont val="Arial"/>
        <charset val="134"/>
      </rPr>
      <t>06</t>
    </r>
    <r>
      <rPr>
        <b/>
        <sz val="10"/>
        <rFont val="宋体"/>
        <charset val="134"/>
      </rPr>
      <t>会议室，共</t>
    </r>
    <r>
      <rPr>
        <b/>
        <sz val="10"/>
        <rFont val="Arial"/>
        <charset val="134"/>
      </rPr>
      <t>4</t>
    </r>
    <r>
      <rPr>
        <b/>
        <sz val="10"/>
        <rFont val="宋体"/>
        <charset val="134"/>
      </rPr>
      <t>间</t>
    </r>
    <r>
      <rPr>
        <b/>
        <sz val="10"/>
        <rFont val="宋体"/>
        <charset val="134"/>
      </rPr>
      <t>）</t>
    </r>
  </si>
  <si>
    <r>
      <rPr>
        <sz val="10"/>
        <rFont val="宋体"/>
        <charset val="134"/>
      </rPr>
      <t>鹅颈会议话筒</t>
    </r>
  </si>
  <si>
    <t>MX412D/C</t>
  </si>
  <si>
    <r>
      <rPr>
        <sz val="10"/>
        <rFont val="宋体"/>
        <charset val="134"/>
      </rPr>
      <t>支</t>
    </r>
  </si>
  <si>
    <t>桌面话筒</t>
  </si>
  <si>
    <t>三</t>
  </si>
  <si>
    <r>
      <rPr>
        <b/>
        <sz val="10"/>
        <rFont val="Arial"/>
        <charset val="134"/>
      </rPr>
      <t>80</t>
    </r>
    <r>
      <rPr>
        <b/>
        <sz val="11"/>
        <rFont val="宋体"/>
        <charset val="134"/>
      </rPr>
      <t>平方米会议室</t>
    </r>
    <r>
      <rPr>
        <b/>
        <sz val="11"/>
        <rFont val="Arial"/>
        <charset val="134"/>
      </rPr>
      <t>A</t>
    </r>
    <r>
      <rPr>
        <b/>
        <sz val="11"/>
        <rFont val="宋体"/>
        <charset val="134"/>
      </rPr>
      <t>（</t>
    </r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间</t>
    </r>
    <r>
      <rPr>
        <b/>
        <sz val="11"/>
        <rFont val="Arial"/>
        <charset val="134"/>
      </rPr>
      <t>02</t>
    </r>
    <r>
      <rPr>
        <b/>
        <sz val="11"/>
        <rFont val="宋体"/>
        <charset val="134"/>
      </rPr>
      <t>、</t>
    </r>
    <r>
      <rPr>
        <b/>
        <sz val="11"/>
        <rFont val="Arial"/>
        <charset val="134"/>
      </rPr>
      <t>2</t>
    </r>
    <r>
      <rPr>
        <b/>
        <sz val="11"/>
        <rFont val="宋体"/>
        <charset val="134"/>
      </rPr>
      <t>间</t>
    </r>
    <r>
      <rPr>
        <b/>
        <sz val="11"/>
        <rFont val="Arial"/>
        <charset val="134"/>
      </rPr>
      <t>04</t>
    </r>
    <r>
      <rPr>
        <b/>
        <sz val="11"/>
        <rFont val="宋体"/>
        <charset val="134"/>
      </rPr>
      <t>会议室，共</t>
    </r>
    <r>
      <rPr>
        <b/>
        <sz val="11"/>
        <rFont val="Arial"/>
        <charset val="134"/>
      </rPr>
      <t>4</t>
    </r>
    <r>
      <rPr>
        <b/>
        <sz val="11"/>
        <rFont val="宋体"/>
        <charset val="134"/>
      </rPr>
      <t>间</t>
    </r>
    <r>
      <rPr>
        <b/>
        <sz val="11"/>
        <rFont val="宋体"/>
        <charset val="134"/>
      </rPr>
      <t>）</t>
    </r>
  </si>
  <si>
    <r>
      <rPr>
        <sz val="11"/>
        <rFont val="宋体"/>
        <charset val="134"/>
      </rPr>
      <t>鹅颈会议话筒</t>
    </r>
  </si>
  <si>
    <t>MX412D/S</t>
  </si>
  <si>
    <r>
      <rPr>
        <sz val="11"/>
        <rFont val="宋体"/>
        <charset val="134"/>
      </rPr>
      <t>支</t>
    </r>
  </si>
  <si>
    <r>
      <rPr>
        <sz val="11"/>
        <rFont val="宋体"/>
        <charset val="134"/>
      </rPr>
      <t>无线投屏</t>
    </r>
  </si>
  <si>
    <r>
      <rPr>
        <sz val="11"/>
        <rFont val="宋体"/>
        <charset val="134"/>
      </rPr>
      <t>套</t>
    </r>
  </si>
  <si>
    <r>
      <rPr>
        <sz val="11"/>
        <rFont val="宋体"/>
        <charset val="134"/>
      </rPr>
      <t>激光投影机</t>
    </r>
    <r>
      <rPr>
        <sz val="11"/>
        <rFont val="Arial"/>
        <charset val="134"/>
      </rPr>
      <t xml:space="preserve"> 5200</t>
    </r>
    <r>
      <rPr>
        <sz val="11"/>
        <rFont val="宋体"/>
        <charset val="134"/>
      </rPr>
      <t>流明</t>
    </r>
  </si>
  <si>
    <r>
      <rPr>
        <sz val="11"/>
        <rFont val="宋体"/>
        <charset val="134"/>
      </rPr>
      <t>台</t>
    </r>
  </si>
  <si>
    <r>
      <rPr>
        <sz val="11"/>
        <rFont val="宋体"/>
        <charset val="134"/>
      </rPr>
      <t>电动投影幕</t>
    </r>
  </si>
  <si>
    <r>
      <rPr>
        <sz val="11"/>
        <rFont val="宋体"/>
        <charset val="134"/>
      </rPr>
      <t>美视</t>
    </r>
  </si>
  <si>
    <r>
      <rPr>
        <sz val="11"/>
        <rFont val="宋体"/>
        <charset val="134"/>
      </rPr>
      <t>付</t>
    </r>
  </si>
  <si>
    <t>控制音频和视频</t>
  </si>
  <si>
    <t>4.2馆-平行论坛 搭建配置（标配）</t>
  </si>
  <si>
    <t>2×6m×2</t>
  </si>
  <si>
    <t>21×2.1m</t>
  </si>
  <si>
    <t>21×4.8m</t>
  </si>
  <si>
    <r>
      <rPr>
        <sz val="14"/>
        <rFont val="宋体"/>
        <charset val="134"/>
      </rPr>
      <t>会议主机、音频输出器</t>
    </r>
  </si>
  <si>
    <t>4.2馆-E厅 搭建配置（标配）</t>
  </si>
  <si>
    <t>4.2馆-圆厅 搭建配置（标配）</t>
  </si>
  <si>
    <t>2×5m×2</t>
  </si>
  <si>
    <t>18×4.8m</t>
  </si>
  <si>
    <t>会议室-A类 搭建配置（标配）</t>
  </si>
  <si>
    <t>对应会议室：B0-01、B0-02、C0-02、C0-03</t>
  </si>
  <si>
    <t>两侧主题背景板</t>
  </si>
  <si>
    <r>
      <rPr>
        <sz val="14"/>
        <rFont val="Arial"/>
        <charset val="134"/>
      </rPr>
      <t>2m×4m×2</t>
    </r>
    <r>
      <rPr>
        <sz val="14"/>
        <rFont val="宋体"/>
        <charset val="134"/>
      </rPr>
      <t>块</t>
    </r>
  </si>
  <si>
    <t>4m×1.2m</t>
  </si>
  <si>
    <t>16m×3.6m</t>
  </si>
  <si>
    <r>
      <rPr>
        <sz val="14"/>
        <rFont val="Arial"/>
        <charset val="134"/>
      </rPr>
      <t>VP</t>
    </r>
    <r>
      <rPr>
        <sz val="14"/>
        <rFont val="宋体"/>
        <charset val="134"/>
      </rPr>
      <t>处理器</t>
    </r>
  </si>
  <si>
    <t>会议室-B类 搭建配置（标配）</t>
  </si>
  <si>
    <t>对应会议室：C0-01、C0-04、C0-05、C0-06</t>
  </si>
  <si>
    <t>14m×2.4m</t>
  </si>
  <si>
    <t>2.4m×1.2m</t>
  </si>
  <si>
    <r>
      <rPr>
        <sz val="14"/>
        <rFont val="Arial"/>
        <charset val="134"/>
      </rPr>
      <t>20cm</t>
    </r>
    <r>
      <rPr>
        <sz val="14"/>
        <rFont val="宋体"/>
        <charset val="134"/>
      </rPr>
      <t>高定制舞台</t>
    </r>
  </si>
  <si>
    <t>14m×3.6m</t>
  </si>
  <si>
    <r>
      <rPr>
        <sz val="14"/>
        <rFont val="宋体"/>
        <charset val="134"/>
      </rPr>
      <t>高清</t>
    </r>
    <r>
      <rPr>
        <sz val="14"/>
        <rFont val="宋体"/>
        <charset val="134"/>
      </rPr>
      <t>投影设备</t>
    </r>
  </si>
  <si>
    <r>
      <rPr>
        <sz val="14"/>
        <rFont val="Arial"/>
        <charset val="134"/>
      </rPr>
      <t>12000</t>
    </r>
    <r>
      <rPr>
        <sz val="14"/>
        <rFont val="宋体"/>
        <charset val="134"/>
      </rPr>
      <t>流明投影机</t>
    </r>
  </si>
  <si>
    <r>
      <rPr>
        <sz val="14"/>
        <rFont val="Arial"/>
        <charset val="134"/>
      </rPr>
      <t>150</t>
    </r>
    <r>
      <rPr>
        <sz val="14"/>
        <rFont val="宋体"/>
        <charset val="134"/>
      </rPr>
      <t>寸投影幕</t>
    </r>
  </si>
  <si>
    <r>
      <rPr>
        <sz val="14"/>
        <rFont val="Arial"/>
        <charset val="134"/>
      </rPr>
      <t>902</t>
    </r>
    <r>
      <rPr>
        <sz val="14"/>
        <rFont val="宋体"/>
        <charset val="134"/>
      </rPr>
      <t>切换器</t>
    </r>
  </si>
  <si>
    <t>视频分配器</t>
  </si>
  <si>
    <t>会议室-C类 搭建配置（标配）</t>
  </si>
  <si>
    <t>对应会议室：M1-01、M1-02、M2-01、M2-02、M3-01、M3-02、M4-01、M4-02、M5-01、M5-02、M6-01、M6-02、M7-01、M7-02、M8-01、M8-02、C0-07、C0-08、C0-09、C0-10、M1-03，M2-03、M3-03、M4-03、M5-03、M6-03、M7-03、M8-03</t>
  </si>
  <si>
    <r>
      <rPr>
        <sz val="14"/>
        <rFont val="Arial"/>
        <charset val="134"/>
      </rPr>
      <t>7500</t>
    </r>
    <r>
      <rPr>
        <sz val="14"/>
        <rFont val="宋体"/>
        <charset val="134"/>
      </rPr>
      <t>流明投影机</t>
    </r>
  </si>
  <si>
    <r>
      <rPr>
        <sz val="14"/>
        <rFont val="Arial"/>
        <charset val="134"/>
      </rPr>
      <t>120</t>
    </r>
    <r>
      <rPr>
        <sz val="14"/>
        <rFont val="宋体"/>
        <charset val="134"/>
      </rPr>
      <t>寸投影幕</t>
    </r>
  </si>
  <si>
    <t>视频转换分配器</t>
  </si>
  <si>
    <t>会议室-D类 搭建配置（标配）</t>
  </si>
  <si>
    <t>对应会议室：M1-04、M2-04、M7-04、M8-04</t>
  </si>
  <si>
    <t>EH馆-虹馆 搭建配置（标配）</t>
  </si>
  <si>
    <t>32×8.4m</t>
  </si>
  <si>
    <t>8m×4m</t>
  </si>
  <si>
    <r>
      <rPr>
        <sz val="14"/>
        <rFont val="宋体"/>
        <charset val="134"/>
      </rPr>
      <t>专业级高清视频摄像机</t>
    </r>
  </si>
  <si>
    <r>
      <rPr>
        <sz val="14"/>
        <rFont val="宋体"/>
        <charset val="134"/>
      </rPr>
      <t>长焦镜头</t>
    </r>
  </si>
  <si>
    <t>2019进口博览会场地配置清单</t>
  </si>
  <si>
    <t>厅号</t>
  </si>
  <si>
    <t>会议时间</t>
  </si>
  <si>
    <t>座位数</t>
  </si>
  <si>
    <t>配       置</t>
  </si>
  <si>
    <t>屏幕类型</t>
  </si>
  <si>
    <t>屏幕尺寸（长*高）</t>
  </si>
  <si>
    <t>舞台</t>
  </si>
  <si>
    <t>演讲台（1个）</t>
  </si>
  <si>
    <t>台花（1个）</t>
  </si>
  <si>
    <t>签到桌（2个）</t>
  </si>
  <si>
    <t>调音台（12路）</t>
  </si>
  <si>
    <t>鹅颈话筒(1个)</t>
  </si>
  <si>
    <t>麦克风（4个）</t>
  </si>
  <si>
    <t>分屏服务器（1台）</t>
  </si>
  <si>
    <t>台前显示器（2台50寸）</t>
  </si>
  <si>
    <t>AM8:00-12:00
PM13:00-17:00</t>
  </si>
  <si>
    <t>LED</t>
  </si>
  <si>
    <t>11*5.8</t>
  </si>
  <si>
    <t>√</t>
  </si>
  <si>
    <t>激光4K投影</t>
  </si>
  <si>
    <t>14.*7.6</t>
  </si>
  <si>
    <t>14*8</t>
  </si>
  <si>
    <t>10*7</t>
  </si>
  <si>
    <t>9*4</t>
  </si>
  <si>
    <t>×</t>
  </si>
  <si>
    <t>8.6*4</t>
  </si>
  <si>
    <t>9.*4</t>
  </si>
  <si>
    <t>8.8*4.0</t>
  </si>
  <si>
    <t>11*4.2</t>
  </si>
</sst>
</file>

<file path=xl/styles.xml><?xml version="1.0" encoding="utf-8"?>
<styleSheet xmlns="http://schemas.openxmlformats.org/spreadsheetml/2006/main">
  <numFmts count="2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&quot;平米&quot;"/>
    <numFmt numFmtId="177" formatCode="0.0"/>
    <numFmt numFmtId="178" formatCode="#,##0&quot;块&quot;"/>
    <numFmt numFmtId="179" formatCode="#,##0&quot;个&quot;"/>
    <numFmt numFmtId="180" formatCode="#,##0.0&quot;平米&quot;"/>
    <numFmt numFmtId="181" formatCode="#,##0&quot;元&quot;"/>
    <numFmt numFmtId="182" formatCode="#,##0&quot;套&quot;"/>
    <numFmt numFmtId="183" formatCode="#,##0&quot;台&quot;"/>
    <numFmt numFmtId="184" formatCode="#,##0&quot;人&quot;"/>
    <numFmt numFmtId="185" formatCode="#,##0&quot;对&quot;"/>
    <numFmt numFmtId="186" formatCode="#,##0&quot;支&quot;"/>
    <numFmt numFmtId="187" formatCode="#,##0&quot;组&quot;"/>
    <numFmt numFmtId="188" formatCode="0_ "/>
    <numFmt numFmtId="189" formatCode="#,##0&quot;延米&quot;"/>
    <numFmt numFmtId="190" formatCode="#,##0&quot;间&quot;"/>
    <numFmt numFmtId="191" formatCode="#,##0.00&quot;元&quot;"/>
    <numFmt numFmtId="192" formatCode="#,##0&quot;通道&quot;"/>
    <numFmt numFmtId="193" formatCode="#,##0&quot;点&quot;"/>
    <numFmt numFmtId="194" formatCode="#,##0.0&quot;元&quot;"/>
    <numFmt numFmtId="195" formatCode="#,##0&quot;米&quot;"/>
    <numFmt numFmtId="196" formatCode="#,##0&quot;机位&quot;"/>
    <numFmt numFmtId="197" formatCode="#,##0&quot;小时&quot;"/>
  </numFmts>
  <fonts count="62">
    <font>
      <sz val="11"/>
      <color theme="1"/>
      <name val="等线"/>
      <charset val="134"/>
      <scheme val="minor"/>
    </font>
    <font>
      <b/>
      <sz val="26"/>
      <color theme="0"/>
      <name val="微软雅黑"/>
      <charset val="134"/>
    </font>
    <font>
      <sz val="22"/>
      <color theme="0"/>
      <name val="微软雅黑"/>
      <charset val="134"/>
    </font>
    <font>
      <b/>
      <sz val="12"/>
      <color theme="1"/>
      <name val="微软雅黑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4"/>
      <color theme="1"/>
      <name val="等线"/>
      <charset val="134"/>
      <scheme val="minor"/>
    </font>
    <font>
      <sz val="13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24"/>
      <name val="微软雅黑"/>
      <charset val="134"/>
    </font>
    <font>
      <b/>
      <sz val="24"/>
      <name val="Arial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b/>
      <sz val="14"/>
      <color indexed="9"/>
      <name val="Arial"/>
      <charset val="134"/>
    </font>
    <font>
      <sz val="14"/>
      <color indexed="9"/>
      <name val="Arial"/>
      <charset val="134"/>
    </font>
    <font>
      <b/>
      <sz val="14"/>
      <name val="Arial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8"/>
      <color theme="1"/>
      <name val="华文中宋"/>
      <charset val="134"/>
    </font>
    <font>
      <b/>
      <sz val="11"/>
      <color rgb="FFFF0000"/>
      <name val="微软雅黑"/>
      <charset val="134"/>
    </font>
    <font>
      <b/>
      <sz val="11"/>
      <color indexed="8"/>
      <name val="方正中等线简体"/>
      <charset val="134"/>
    </font>
    <font>
      <b/>
      <sz val="11"/>
      <color indexed="8"/>
      <name val="FangSong"/>
      <charset val="134"/>
    </font>
    <font>
      <b/>
      <sz val="11"/>
      <color rgb="FF000000"/>
      <name val="FangSong"/>
      <charset val="134"/>
    </font>
    <font>
      <sz val="11"/>
      <color indexed="8"/>
      <name val="方正中等线简体"/>
      <charset val="134"/>
    </font>
    <font>
      <sz val="11"/>
      <color theme="1"/>
      <name val="方正中等线简体"/>
      <charset val="134"/>
    </font>
    <font>
      <b/>
      <sz val="11"/>
      <color rgb="FF0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4"/>
      <color indexed="9"/>
      <name val="宋体"/>
      <charset val="134"/>
    </font>
    <font>
      <b/>
      <sz val="14"/>
      <name val="宋体"/>
      <charset val="134"/>
    </font>
    <font>
      <sz val="13"/>
      <name val="宋体"/>
      <charset val="134"/>
    </font>
    <font>
      <sz val="11"/>
      <name val="宋体"/>
      <charset val="134"/>
    </font>
    <font>
      <b/>
      <sz val="11"/>
      <name val="FangSong"/>
      <charset val="134"/>
    </font>
    <font>
      <sz val="11"/>
      <color rgb="FF000000"/>
      <name val="Microsoft YaHei UI"/>
      <charset val="134"/>
    </font>
  </fonts>
  <fills count="4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2" fillId="13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4" borderId="33" applyNumberFormat="0" applyFon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6" fillId="0" borderId="0"/>
    <xf numFmtId="0" fontId="41" fillId="28" borderId="0" applyNumberFormat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16" borderId="31" applyNumberFormat="0" applyAlignment="0" applyProtection="0">
      <alignment vertical="center"/>
    </xf>
    <xf numFmtId="0" fontId="50" fillId="16" borderId="30" applyNumberFormat="0" applyAlignment="0" applyProtection="0">
      <alignment vertical="center"/>
    </xf>
    <xf numFmtId="0" fontId="51" fillId="32" borderId="34" applyNumberFormat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3" fillId="0" borderId="36" applyNumberFormat="0" applyFill="0" applyAlignment="0" applyProtection="0">
      <alignment vertical="center"/>
    </xf>
    <xf numFmtId="0" fontId="36" fillId="0" borderId="0">
      <alignment vertical="center"/>
    </xf>
    <xf numFmtId="0" fontId="52" fillId="0" borderId="35" applyNumberFormat="0" applyFill="0" applyAlignment="0" applyProtection="0">
      <alignment vertical="center"/>
    </xf>
    <xf numFmtId="0" fontId="36" fillId="0" borderId="0">
      <alignment vertical="center"/>
    </xf>
    <xf numFmtId="0" fontId="49" fillId="31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55" fillId="0" borderId="0">
      <alignment vertical="center"/>
    </xf>
    <xf numFmtId="0" fontId="39" fillId="1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0" fillId="0" borderId="0"/>
    <xf numFmtId="0" fontId="55" fillId="0" borderId="0">
      <alignment vertical="center"/>
    </xf>
    <xf numFmtId="0" fontId="0" fillId="0" borderId="0">
      <alignment vertical="center"/>
    </xf>
    <xf numFmtId="0" fontId="5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43" fontId="55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0" fillId="0" borderId="0" xfId="58"/>
    <xf numFmtId="0" fontId="1" fillId="2" borderId="1" xfId="58" applyFont="1" applyFill="1" applyBorder="1" applyAlignment="1">
      <alignment horizontal="center" vertical="center"/>
    </xf>
    <xf numFmtId="0" fontId="2" fillId="2" borderId="2" xfId="58" applyFont="1" applyFill="1" applyBorder="1" applyAlignment="1">
      <alignment horizontal="center" vertical="center"/>
    </xf>
    <xf numFmtId="0" fontId="2" fillId="2" borderId="3" xfId="58" applyFont="1" applyFill="1" applyBorder="1" applyAlignment="1">
      <alignment horizontal="center" vertical="center"/>
    </xf>
    <xf numFmtId="0" fontId="2" fillId="2" borderId="0" xfId="58" applyFont="1" applyFill="1" applyBorder="1" applyAlignment="1">
      <alignment horizontal="center" vertical="center"/>
    </xf>
    <xf numFmtId="0" fontId="3" fillId="3" borderId="4" xfId="58" applyFont="1" applyFill="1" applyBorder="1" applyAlignment="1">
      <alignment horizontal="center" vertical="center"/>
    </xf>
    <xf numFmtId="0" fontId="3" fillId="3" borderId="5" xfId="58" applyFont="1" applyFill="1" applyBorder="1" applyAlignment="1">
      <alignment horizontal="center" vertical="center"/>
    </xf>
    <xf numFmtId="0" fontId="3" fillId="3" borderId="6" xfId="58" applyFont="1" applyFill="1" applyBorder="1" applyAlignment="1">
      <alignment horizontal="center" vertical="center"/>
    </xf>
    <xf numFmtId="0" fontId="4" fillId="3" borderId="7" xfId="58" applyFont="1" applyFill="1" applyBorder="1" applyAlignment="1">
      <alignment horizontal="center" vertical="center"/>
    </xf>
    <xf numFmtId="0" fontId="4" fillId="3" borderId="8" xfId="58" applyFont="1" applyFill="1" applyBorder="1" applyAlignment="1">
      <alignment horizontal="center" vertical="center"/>
    </xf>
    <xf numFmtId="0" fontId="3" fillId="3" borderId="9" xfId="58" applyFont="1" applyFill="1" applyBorder="1" applyAlignment="1">
      <alignment horizontal="center" vertical="center"/>
    </xf>
    <xf numFmtId="0" fontId="3" fillId="3" borderId="10" xfId="58" applyFont="1" applyFill="1" applyBorder="1" applyAlignment="1">
      <alignment horizontal="center" vertical="center"/>
    </xf>
    <xf numFmtId="0" fontId="3" fillId="3" borderId="11" xfId="58" applyFont="1" applyFill="1" applyBorder="1" applyAlignment="1">
      <alignment horizontal="center" vertical="center"/>
    </xf>
    <xf numFmtId="0" fontId="3" fillId="3" borderId="12" xfId="58" applyFont="1" applyFill="1" applyBorder="1" applyAlignment="1">
      <alignment horizontal="center" vertical="center"/>
    </xf>
    <xf numFmtId="0" fontId="3" fillId="3" borderId="13" xfId="58" applyFont="1" applyFill="1" applyBorder="1" applyAlignment="1">
      <alignment horizontal="center" vertical="center"/>
    </xf>
    <xf numFmtId="0" fontId="5" fillId="3" borderId="14" xfId="58" applyFont="1" applyFill="1" applyBorder="1" applyAlignment="1">
      <alignment horizontal="center" vertical="center"/>
    </xf>
    <xf numFmtId="0" fontId="5" fillId="3" borderId="12" xfId="58" applyFont="1" applyFill="1" applyBorder="1" applyAlignment="1">
      <alignment horizontal="center" vertical="center"/>
    </xf>
    <xf numFmtId="0" fontId="5" fillId="3" borderId="13" xfId="58" applyFont="1" applyFill="1" applyBorder="1" applyAlignment="1">
      <alignment horizontal="center" vertical="center"/>
    </xf>
    <xf numFmtId="0" fontId="6" fillId="0" borderId="15" xfId="58" applyFont="1" applyBorder="1" applyAlignment="1">
      <alignment horizontal="center" vertical="center" wrapText="1"/>
    </xf>
    <xf numFmtId="0" fontId="6" fillId="4" borderId="15" xfId="58" applyFont="1" applyFill="1" applyBorder="1" applyAlignment="1">
      <alignment horizontal="center" vertical="center"/>
    </xf>
    <xf numFmtId="0" fontId="7" fillId="0" borderId="15" xfId="58" applyFont="1" applyBorder="1" applyAlignment="1">
      <alignment horizontal="center" vertical="center"/>
    </xf>
    <xf numFmtId="177" fontId="7" fillId="0" borderId="15" xfId="58" applyNumberFormat="1" applyFont="1" applyBorder="1" applyAlignment="1">
      <alignment horizontal="center" vertical="center"/>
    </xf>
    <xf numFmtId="0" fontId="6" fillId="5" borderId="15" xfId="58" applyFont="1" applyFill="1" applyBorder="1" applyAlignment="1">
      <alignment horizontal="center" vertical="center" wrapText="1"/>
    </xf>
    <xf numFmtId="0" fontId="8" fillId="0" borderId="0" xfId="65" applyFont="1" applyBorder="1">
      <alignment vertical="center"/>
    </xf>
    <xf numFmtId="0" fontId="8" fillId="4" borderId="0" xfId="0" applyFont="1" applyFill="1" applyBorder="1">
      <alignment vertical="center"/>
    </xf>
    <xf numFmtId="0" fontId="9" fillId="0" borderId="0" xfId="0" applyFont="1">
      <alignment vertical="center"/>
    </xf>
    <xf numFmtId="0" fontId="8" fillId="0" borderId="0" xfId="42" applyFont="1" applyBorder="1">
      <alignment vertical="center"/>
    </xf>
    <xf numFmtId="0" fontId="10" fillId="0" borderId="0" xfId="18" applyFont="1" applyBorder="1">
      <alignment vertical="center"/>
    </xf>
    <xf numFmtId="0" fontId="10" fillId="0" borderId="0" xfId="18" applyFont="1" applyBorder="1" applyAlignment="1">
      <alignment horizontal="left" vertical="center" wrapText="1"/>
    </xf>
    <xf numFmtId="0" fontId="10" fillId="0" borderId="0" xfId="18" applyFont="1" applyBorder="1" applyAlignment="1">
      <alignment vertical="center" wrapText="1"/>
    </xf>
    <xf numFmtId="0" fontId="10" fillId="0" borderId="0" xfId="18" applyFont="1" applyBorder="1" applyAlignment="1">
      <alignment horizontal="center" vertical="center" wrapText="1"/>
    </xf>
    <xf numFmtId="0" fontId="8" fillId="0" borderId="0" xfId="18" applyFont="1" applyBorder="1">
      <alignment vertical="center"/>
    </xf>
    <xf numFmtId="0" fontId="11" fillId="0" borderId="16" xfId="18" applyFont="1" applyBorder="1" applyAlignment="1">
      <alignment horizontal="center" vertical="center"/>
    </xf>
    <xf numFmtId="0" fontId="12" fillId="0" borderId="16" xfId="18" applyFont="1" applyBorder="1" applyAlignment="1">
      <alignment horizontal="center" vertical="center"/>
    </xf>
    <xf numFmtId="0" fontId="13" fillId="0" borderId="16" xfId="18" applyFont="1" applyBorder="1" applyAlignment="1">
      <alignment horizontal="left" vertical="center"/>
    </xf>
    <xf numFmtId="0" fontId="10" fillId="0" borderId="16" xfId="18" applyFont="1" applyBorder="1" applyAlignment="1">
      <alignment horizontal="left" vertical="center" wrapText="1"/>
    </xf>
    <xf numFmtId="0" fontId="14" fillId="6" borderId="16" xfId="18" applyFont="1" applyFill="1" applyBorder="1" applyAlignment="1">
      <alignment horizontal="center" vertical="center"/>
    </xf>
    <xf numFmtId="0" fontId="15" fillId="6" borderId="16" xfId="18" applyFont="1" applyFill="1" applyBorder="1" applyAlignment="1">
      <alignment horizontal="center" vertical="center"/>
    </xf>
    <xf numFmtId="0" fontId="16" fillId="7" borderId="15" xfId="18" applyFont="1" applyFill="1" applyBorder="1" applyAlignment="1">
      <alignment horizontal="center" vertical="top" wrapText="1"/>
    </xf>
    <xf numFmtId="0" fontId="16" fillId="7" borderId="15" xfId="18" applyFont="1" applyFill="1" applyBorder="1" applyAlignment="1">
      <alignment horizontal="left" vertical="top" wrapText="1"/>
    </xf>
    <xf numFmtId="0" fontId="10" fillId="4" borderId="17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center" vertical="center" wrapText="1"/>
    </xf>
    <xf numFmtId="180" fontId="10" fillId="4" borderId="15" xfId="0" applyNumberFormat="1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180" fontId="10" fillId="0" borderId="15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vertical="center" wrapText="1"/>
    </xf>
    <xf numFmtId="179" fontId="10" fillId="0" borderId="15" xfId="0" applyNumberFormat="1" applyFont="1" applyFill="1" applyBorder="1" applyAlignment="1">
      <alignment horizontal="center" vertical="center" wrapText="1"/>
    </xf>
    <xf numFmtId="181" fontId="10" fillId="8" borderId="15" xfId="65" applyNumberFormat="1" applyFont="1" applyFill="1" applyBorder="1" applyAlignment="1">
      <alignment horizontal="right" vertical="center"/>
    </xf>
    <xf numFmtId="0" fontId="14" fillId="9" borderId="17" xfId="18" applyFont="1" applyFill="1" applyBorder="1" applyAlignment="1">
      <alignment horizontal="right" vertical="center" wrapText="1"/>
    </xf>
    <xf numFmtId="0" fontId="15" fillId="9" borderId="17" xfId="18" applyFont="1" applyFill="1" applyBorder="1" applyAlignment="1">
      <alignment horizontal="right" vertical="center" wrapText="1"/>
    </xf>
    <xf numFmtId="0" fontId="16" fillId="7" borderId="19" xfId="18" applyFont="1" applyFill="1" applyBorder="1" applyAlignment="1">
      <alignment horizontal="center" vertical="top" wrapText="1"/>
    </xf>
    <xf numFmtId="0" fontId="16" fillId="7" borderId="20" xfId="18" applyFont="1" applyFill="1" applyBorder="1" applyAlignment="1">
      <alignment horizontal="center" vertical="top" wrapText="1"/>
    </xf>
    <xf numFmtId="181" fontId="17" fillId="10" borderId="19" xfId="18" applyNumberFormat="1" applyFont="1" applyFill="1" applyBorder="1" applyAlignment="1">
      <alignment horizontal="center" vertical="center"/>
    </xf>
    <xf numFmtId="181" fontId="17" fillId="10" borderId="21" xfId="18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183" fontId="10" fillId="0" borderId="15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186" fontId="10" fillId="0" borderId="18" xfId="0" applyNumberFormat="1" applyFont="1" applyFill="1" applyBorder="1" applyAlignment="1">
      <alignment horizontal="center" vertical="center" wrapText="1"/>
    </xf>
    <xf numFmtId="187" fontId="10" fillId="0" borderId="18" xfId="0" applyNumberFormat="1" applyFont="1" applyFill="1" applyBorder="1" applyAlignment="1">
      <alignment horizontal="center" vertical="center" wrapText="1"/>
    </xf>
    <xf numFmtId="182" fontId="10" fillId="0" borderId="15" xfId="0" applyNumberFormat="1" applyFont="1" applyFill="1" applyBorder="1" applyAlignment="1">
      <alignment horizontal="center" vertical="center" wrapText="1"/>
    </xf>
    <xf numFmtId="0" fontId="10" fillId="0" borderId="17" xfId="18" applyFont="1" applyBorder="1" applyAlignment="1">
      <alignment horizontal="center" vertical="center"/>
    </xf>
    <xf numFmtId="0" fontId="10" fillId="0" borderId="17" xfId="18" applyFont="1" applyBorder="1" applyAlignment="1">
      <alignment horizontal="left" vertical="center" wrapText="1"/>
    </xf>
    <xf numFmtId="0" fontId="10" fillId="4" borderId="15" xfId="18" applyFont="1" applyFill="1" applyBorder="1" applyAlignment="1">
      <alignment vertical="center" wrapText="1"/>
    </xf>
    <xf numFmtId="0" fontId="10" fillId="4" borderId="20" xfId="18" applyFont="1" applyFill="1" applyBorder="1" applyAlignment="1">
      <alignment vertical="center" wrapText="1"/>
    </xf>
    <xf numFmtId="190" fontId="10" fillId="10" borderId="15" xfId="18" applyNumberFormat="1" applyFont="1" applyFill="1" applyBorder="1" applyAlignment="1">
      <alignment horizontal="center" vertical="center" wrapText="1"/>
    </xf>
    <xf numFmtId="0" fontId="10" fillId="0" borderId="23" xfId="18" applyFont="1" applyBorder="1" applyAlignment="1">
      <alignment horizontal="center" vertical="center"/>
    </xf>
    <xf numFmtId="0" fontId="10" fillId="0" borderId="23" xfId="18" applyFont="1" applyBorder="1" applyAlignment="1">
      <alignment horizontal="left" vertical="center" wrapText="1"/>
    </xf>
    <xf numFmtId="0" fontId="10" fillId="4" borderId="19" xfId="18" applyFont="1" applyFill="1" applyBorder="1" applyAlignment="1">
      <alignment horizontal="left" vertical="center" wrapText="1"/>
    </xf>
    <xf numFmtId="0" fontId="10" fillId="4" borderId="20" xfId="18" applyFont="1" applyFill="1" applyBorder="1" applyAlignment="1">
      <alignment horizontal="left" vertical="center" wrapText="1"/>
    </xf>
    <xf numFmtId="182" fontId="10" fillId="0" borderId="15" xfId="18" applyNumberFormat="1" applyFont="1" applyBorder="1" applyAlignment="1">
      <alignment horizontal="center" vertical="center" wrapText="1"/>
    </xf>
    <xf numFmtId="183" fontId="10" fillId="0" borderId="15" xfId="18" applyNumberFormat="1" applyFont="1" applyFill="1" applyBorder="1" applyAlignment="1">
      <alignment horizontal="center" vertical="center" wrapText="1"/>
    </xf>
    <xf numFmtId="0" fontId="10" fillId="0" borderId="19" xfId="18" applyFont="1" applyBorder="1" applyAlignment="1">
      <alignment horizontal="left" vertical="center" wrapText="1"/>
    </xf>
    <xf numFmtId="0" fontId="10" fillId="0" borderId="20" xfId="18" applyFont="1" applyBorder="1" applyAlignment="1">
      <alignment horizontal="left" vertical="center" wrapText="1"/>
    </xf>
    <xf numFmtId="183" fontId="10" fillId="0" borderId="15" xfId="18" applyNumberFormat="1" applyFont="1" applyBorder="1" applyAlignment="1">
      <alignment horizontal="center" vertical="center" wrapText="1"/>
    </xf>
    <xf numFmtId="179" fontId="10" fillId="0" borderId="15" xfId="18" applyNumberFormat="1" applyFont="1" applyFill="1" applyBorder="1" applyAlignment="1">
      <alignment horizontal="center" vertical="center" wrapText="1"/>
    </xf>
    <xf numFmtId="0" fontId="10" fillId="0" borderId="18" xfId="18" applyFont="1" applyBorder="1" applyAlignment="1">
      <alignment horizontal="center" vertical="center"/>
    </xf>
    <xf numFmtId="0" fontId="10" fillId="0" borderId="18" xfId="18" applyFont="1" applyBorder="1" applyAlignment="1">
      <alignment horizontal="left" vertical="center" wrapText="1"/>
    </xf>
    <xf numFmtId="0" fontId="10" fillId="4" borderId="21" xfId="18" applyFont="1" applyFill="1" applyBorder="1" applyAlignment="1">
      <alignment horizontal="left" vertical="center" wrapText="1"/>
    </xf>
    <xf numFmtId="181" fontId="10" fillId="8" borderId="19" xfId="65" applyNumberFormat="1" applyFont="1" applyFill="1" applyBorder="1" applyAlignment="1">
      <alignment horizontal="right" vertical="center"/>
    </xf>
    <xf numFmtId="181" fontId="10" fillId="8" borderId="21" xfId="65" applyNumberFormat="1" applyFont="1" applyFill="1" applyBorder="1" applyAlignment="1">
      <alignment horizontal="right" vertical="center"/>
    </xf>
    <xf numFmtId="181" fontId="17" fillId="0" borderId="19" xfId="65" applyNumberFormat="1" applyFont="1" applyFill="1" applyBorder="1" applyAlignment="1">
      <alignment horizontal="center" vertical="center"/>
    </xf>
    <xf numFmtId="181" fontId="17" fillId="0" borderId="21" xfId="65" applyNumberFormat="1" applyFont="1" applyFill="1" applyBorder="1" applyAlignment="1">
      <alignment horizontal="center" vertical="center"/>
    </xf>
    <xf numFmtId="180" fontId="10" fillId="4" borderId="15" xfId="18" applyNumberFormat="1" applyFont="1" applyFill="1" applyBorder="1" applyAlignment="1">
      <alignment horizontal="center" vertical="center" wrapText="1"/>
    </xf>
    <xf numFmtId="189" fontId="10" fillId="0" borderId="15" xfId="18" applyNumberFormat="1" applyFont="1" applyBorder="1" applyAlignment="1">
      <alignment horizontal="center" vertical="center" wrapText="1"/>
    </xf>
    <xf numFmtId="185" fontId="10" fillId="0" borderId="15" xfId="18" applyNumberFormat="1" applyFont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10" borderId="15" xfId="0" applyFont="1" applyFill="1" applyBorder="1" applyAlignment="1">
      <alignment horizontal="left" vertical="center"/>
    </xf>
    <xf numFmtId="183" fontId="10" fillId="10" borderId="15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left" vertical="center" wrapText="1"/>
    </xf>
    <xf numFmtId="192" fontId="10" fillId="10" borderId="15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183" fontId="10" fillId="0" borderId="15" xfId="0" applyNumberFormat="1" applyFont="1" applyBorder="1" applyAlignment="1">
      <alignment horizontal="center" vertical="center"/>
    </xf>
    <xf numFmtId="0" fontId="10" fillId="4" borderId="15" xfId="57" applyFont="1" applyFill="1" applyBorder="1" applyAlignment="1">
      <alignment horizontal="left" vertical="center"/>
    </xf>
    <xf numFmtId="183" fontId="10" fillId="4" borderId="15" xfId="57" applyNumberFormat="1" applyFont="1" applyFill="1" applyBorder="1" applyAlignment="1">
      <alignment horizontal="center" vertical="center"/>
    </xf>
    <xf numFmtId="0" fontId="10" fillId="0" borderId="15" xfId="57" applyFont="1" applyBorder="1" applyAlignment="1">
      <alignment horizontal="left" vertical="center" wrapText="1"/>
    </xf>
    <xf numFmtId="183" fontId="10" fillId="0" borderId="15" xfId="57" applyNumberFormat="1" applyFont="1" applyBorder="1" applyAlignment="1">
      <alignment horizontal="center" vertical="center"/>
    </xf>
    <xf numFmtId="193" fontId="10" fillId="0" borderId="15" xfId="0" applyNumberFormat="1" applyFont="1" applyFill="1" applyBorder="1" applyAlignment="1">
      <alignment horizontal="center" vertical="center"/>
    </xf>
    <xf numFmtId="0" fontId="10" fillId="0" borderId="19" xfId="57" applyFont="1" applyBorder="1" applyAlignment="1">
      <alignment horizontal="left" vertical="center" wrapText="1"/>
    </xf>
    <xf numFmtId="0" fontId="10" fillId="0" borderId="20" xfId="57" applyFont="1" applyBorder="1" applyAlignment="1">
      <alignment horizontal="left" vertical="center" wrapText="1"/>
    </xf>
    <xf numFmtId="0" fontId="10" fillId="4" borderId="19" xfId="57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4" borderId="15" xfId="18" applyFont="1" applyFill="1" applyBorder="1" applyAlignment="1">
      <alignment horizontal="center" vertical="center"/>
    </xf>
    <xf numFmtId="183" fontId="10" fillId="10" borderId="15" xfId="57" applyNumberFormat="1" applyFont="1" applyFill="1" applyBorder="1" applyAlignment="1">
      <alignment horizontal="center" vertical="center" wrapText="1"/>
    </xf>
    <xf numFmtId="182" fontId="10" fillId="4" borderId="15" xfId="18" applyNumberFormat="1" applyFont="1" applyFill="1" applyBorder="1" applyAlignment="1">
      <alignment horizontal="center" vertical="center" wrapText="1"/>
    </xf>
    <xf numFmtId="0" fontId="10" fillId="0" borderId="17" xfId="32" applyFont="1" applyFill="1" applyBorder="1" applyAlignment="1">
      <alignment horizontal="left" vertical="center"/>
    </xf>
    <xf numFmtId="0" fontId="10" fillId="0" borderId="15" xfId="32" applyFont="1" applyFill="1" applyBorder="1" applyAlignment="1">
      <alignment horizontal="left" vertical="center"/>
    </xf>
    <xf numFmtId="196" fontId="10" fillId="0" borderId="15" xfId="32" applyNumberFormat="1" applyFont="1" applyFill="1" applyBorder="1" applyAlignment="1">
      <alignment horizontal="center" vertical="center"/>
    </xf>
    <xf numFmtId="0" fontId="10" fillId="0" borderId="18" xfId="32" applyFont="1" applyFill="1" applyBorder="1" applyAlignment="1">
      <alignment horizontal="left" vertical="center"/>
    </xf>
    <xf numFmtId="0" fontId="10" fillId="0" borderId="19" xfId="32" applyFont="1" applyFill="1" applyBorder="1" applyAlignment="1">
      <alignment horizontal="left" vertical="center"/>
    </xf>
    <xf numFmtId="0" fontId="10" fillId="0" borderId="20" xfId="32" applyFont="1" applyFill="1" applyBorder="1" applyAlignment="1">
      <alignment horizontal="left" vertical="center"/>
    </xf>
    <xf numFmtId="183" fontId="10" fillId="0" borderId="15" xfId="57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183" fontId="10" fillId="0" borderId="15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179" fontId="10" fillId="4" borderId="15" xfId="0" applyNumberFormat="1" applyFont="1" applyFill="1" applyBorder="1" applyAlignment="1">
      <alignment horizontal="center" vertical="center" wrapText="1"/>
    </xf>
    <xf numFmtId="195" fontId="10" fillId="0" borderId="15" xfId="0" applyNumberFormat="1" applyFont="1" applyBorder="1" applyAlignment="1">
      <alignment horizontal="center" vertical="center" wrapText="1"/>
    </xf>
    <xf numFmtId="191" fontId="10" fillId="8" borderId="19" xfId="65" applyNumberFormat="1" applyFont="1" applyFill="1" applyBorder="1" applyAlignment="1">
      <alignment horizontal="right" vertical="center"/>
    </xf>
    <xf numFmtId="191" fontId="10" fillId="8" borderId="21" xfId="65" applyNumberFormat="1" applyFont="1" applyFill="1" applyBorder="1" applyAlignment="1">
      <alignment horizontal="right" vertical="center"/>
    </xf>
    <xf numFmtId="181" fontId="17" fillId="0" borderId="19" xfId="18" applyNumberFormat="1" applyFont="1" applyFill="1" applyBorder="1" applyAlignment="1">
      <alignment horizontal="center" vertical="center"/>
    </xf>
    <xf numFmtId="181" fontId="17" fillId="0" borderId="21" xfId="18" applyNumberFormat="1" applyFont="1" applyFill="1" applyBorder="1" applyAlignment="1">
      <alignment horizontal="center" vertical="center"/>
    </xf>
    <xf numFmtId="0" fontId="10" fillId="0" borderId="17" xfId="57" applyFont="1" applyFill="1" applyBorder="1" applyAlignment="1">
      <alignment horizontal="center" vertical="center"/>
    </xf>
    <xf numFmtId="0" fontId="10" fillId="0" borderId="17" xfId="57" applyFont="1" applyFill="1" applyBorder="1" applyAlignment="1">
      <alignment horizontal="left" vertical="center" wrapText="1"/>
    </xf>
    <xf numFmtId="0" fontId="10" fillId="0" borderId="19" xfId="57" applyFont="1" applyFill="1" applyBorder="1" applyAlignment="1">
      <alignment horizontal="left" vertical="top" wrapText="1"/>
    </xf>
    <xf numFmtId="0" fontId="10" fillId="0" borderId="20" xfId="57" applyFont="1" applyFill="1" applyBorder="1" applyAlignment="1">
      <alignment horizontal="left" vertical="top" wrapText="1"/>
    </xf>
    <xf numFmtId="184" fontId="10" fillId="0" borderId="15" xfId="57" applyNumberFormat="1" applyFont="1" applyFill="1" applyBorder="1" applyAlignment="1">
      <alignment horizontal="center" vertical="center" wrapText="1"/>
    </xf>
    <xf numFmtId="0" fontId="13" fillId="0" borderId="15" xfId="57" applyFont="1" applyFill="1" applyBorder="1" applyAlignment="1">
      <alignment horizontal="left" vertical="center" wrapText="1"/>
    </xf>
    <xf numFmtId="0" fontId="10" fillId="0" borderId="19" xfId="57" applyFont="1" applyFill="1" applyBorder="1" applyAlignment="1">
      <alignment horizontal="center" vertical="top" wrapText="1"/>
    </xf>
    <xf numFmtId="0" fontId="10" fillId="0" borderId="20" xfId="57" applyFont="1" applyFill="1" applyBorder="1" applyAlignment="1">
      <alignment horizontal="center" vertical="top" wrapText="1"/>
    </xf>
    <xf numFmtId="0" fontId="10" fillId="0" borderId="15" xfId="57" applyFont="1" applyFill="1" applyBorder="1" applyAlignment="1">
      <alignment horizontal="left" vertical="center" wrapText="1"/>
    </xf>
    <xf numFmtId="191" fontId="10" fillId="8" borderId="15" xfId="65" applyNumberFormat="1" applyFont="1" applyFill="1" applyBorder="1" applyAlignment="1">
      <alignment horizontal="right" vertical="center"/>
    </xf>
    <xf numFmtId="0" fontId="8" fillId="0" borderId="0" xfId="63" applyFont="1" applyBorder="1">
      <alignment vertical="center"/>
    </xf>
    <xf numFmtId="0" fontId="11" fillId="0" borderId="0" xfId="18" applyFont="1" applyBorder="1" applyAlignment="1">
      <alignment horizontal="center" vertical="center"/>
    </xf>
    <xf numFmtId="0" fontId="12" fillId="0" borderId="0" xfId="18" applyFont="1" applyBorder="1" applyAlignment="1">
      <alignment horizontal="center" vertical="center"/>
    </xf>
    <xf numFmtId="0" fontId="18" fillId="0" borderId="0" xfId="18" applyFont="1" applyBorder="1" applyAlignment="1">
      <alignment horizontal="center" vertical="center"/>
    </xf>
    <xf numFmtId="0" fontId="13" fillId="0" borderId="10" xfId="18" applyFont="1" applyFill="1" applyBorder="1" applyAlignment="1">
      <alignment horizontal="center" vertical="top" wrapText="1"/>
    </xf>
    <xf numFmtId="0" fontId="10" fillId="0" borderId="10" xfId="18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left" vertical="center" wrapText="1"/>
    </xf>
    <xf numFmtId="186" fontId="10" fillId="0" borderId="15" xfId="0" applyNumberFormat="1" applyFont="1" applyFill="1" applyBorder="1" applyAlignment="1">
      <alignment horizontal="center" vertical="center" wrapText="1"/>
    </xf>
    <xf numFmtId="0" fontId="10" fillId="0" borderId="15" xfId="18" applyFont="1" applyFill="1" applyBorder="1" applyAlignment="1">
      <alignment vertical="center" wrapText="1"/>
    </xf>
    <xf numFmtId="0" fontId="10" fillId="0" borderId="19" xfId="18" applyFont="1" applyFill="1" applyBorder="1" applyAlignment="1">
      <alignment horizontal="left" vertical="center" wrapText="1"/>
    </xf>
    <xf numFmtId="0" fontId="10" fillId="0" borderId="20" xfId="18" applyFont="1" applyFill="1" applyBorder="1" applyAlignment="1">
      <alignment horizontal="left" vertical="center" wrapText="1"/>
    </xf>
    <xf numFmtId="197" fontId="10" fillId="0" borderId="15" xfId="18" applyNumberFormat="1" applyFont="1" applyFill="1" applyBorder="1" applyAlignment="1">
      <alignment horizontal="center" vertical="center" wrapText="1"/>
    </xf>
    <xf numFmtId="0" fontId="10" fillId="0" borderId="17" xfId="18" applyFont="1" applyFill="1" applyBorder="1" applyAlignment="1">
      <alignment horizontal="center" vertical="center"/>
    </xf>
    <xf numFmtId="0" fontId="10" fillId="0" borderId="17" xfId="18" applyFont="1" applyFill="1" applyBorder="1" applyAlignment="1">
      <alignment horizontal="left" vertical="center" wrapText="1"/>
    </xf>
    <xf numFmtId="182" fontId="10" fillId="0" borderId="15" xfId="18" applyNumberFormat="1" applyFont="1" applyFill="1" applyBorder="1" applyAlignment="1">
      <alignment horizontal="center" vertical="center" wrapText="1"/>
    </xf>
    <xf numFmtId="0" fontId="10" fillId="0" borderId="18" xfId="18" applyFont="1" applyFill="1" applyBorder="1" applyAlignment="1">
      <alignment horizontal="center" vertical="center"/>
    </xf>
    <xf numFmtId="0" fontId="10" fillId="0" borderId="18" xfId="18" applyFont="1" applyFill="1" applyBorder="1" applyAlignment="1">
      <alignment horizontal="left" vertical="center" wrapText="1"/>
    </xf>
    <xf numFmtId="0" fontId="8" fillId="0" borderId="19" xfId="18" applyFont="1" applyFill="1" applyBorder="1" applyAlignment="1">
      <alignment horizontal="left" vertical="center" wrapText="1"/>
    </xf>
    <xf numFmtId="0" fontId="8" fillId="0" borderId="20" xfId="18" applyFont="1" applyFill="1" applyBorder="1" applyAlignment="1">
      <alignment horizontal="left" vertical="center" wrapText="1"/>
    </xf>
    <xf numFmtId="186" fontId="10" fillId="0" borderId="15" xfId="18" applyNumberFormat="1" applyFont="1" applyFill="1" applyBorder="1" applyAlignment="1">
      <alignment horizontal="center" vertical="center" wrapText="1"/>
    </xf>
    <xf numFmtId="0" fontId="10" fillId="4" borderId="17" xfId="18" applyFont="1" applyFill="1" applyBorder="1" applyAlignment="1">
      <alignment horizontal="center" vertical="center"/>
    </xf>
    <xf numFmtId="0" fontId="10" fillId="4" borderId="17" xfId="18" applyFont="1" applyFill="1" applyBorder="1" applyAlignment="1">
      <alignment horizontal="left" vertical="center" wrapText="1"/>
    </xf>
    <xf numFmtId="0" fontId="13" fillId="4" borderId="19" xfId="18" applyFont="1" applyFill="1" applyBorder="1" applyAlignment="1">
      <alignment horizontal="left" vertical="center" wrapText="1"/>
    </xf>
    <xf numFmtId="0" fontId="13" fillId="4" borderId="20" xfId="18" applyFont="1" applyFill="1" applyBorder="1" applyAlignment="1">
      <alignment horizontal="left" vertical="center" wrapText="1"/>
    </xf>
    <xf numFmtId="0" fontId="10" fillId="4" borderId="18" xfId="18" applyFont="1" applyFill="1" applyBorder="1" applyAlignment="1">
      <alignment horizontal="center" vertical="center"/>
    </xf>
    <xf numFmtId="0" fontId="10" fillId="4" borderId="18" xfId="18" applyFont="1" applyFill="1" applyBorder="1" applyAlignment="1">
      <alignment horizontal="left" vertical="center" wrapText="1"/>
    </xf>
    <xf numFmtId="183" fontId="10" fillId="10" borderId="15" xfId="18" applyNumberFormat="1" applyFont="1" applyFill="1" applyBorder="1" applyAlignment="1">
      <alignment horizontal="center" vertical="center" wrapText="1"/>
    </xf>
    <xf numFmtId="0" fontId="10" fillId="0" borderId="15" xfId="18" applyFont="1" applyFill="1" applyBorder="1" applyAlignment="1">
      <alignment horizontal="left" vertical="center" wrapText="1"/>
    </xf>
    <xf numFmtId="0" fontId="10" fillId="0" borderId="19" xfId="18" applyFont="1" applyFill="1" applyBorder="1" applyAlignment="1">
      <alignment horizontal="center" vertical="center" wrapText="1"/>
    </xf>
    <xf numFmtId="0" fontId="10" fillId="0" borderId="20" xfId="18" applyFont="1" applyFill="1" applyBorder="1" applyAlignment="1">
      <alignment horizontal="center" vertical="center" wrapText="1"/>
    </xf>
    <xf numFmtId="0" fontId="14" fillId="9" borderId="24" xfId="18" applyFont="1" applyFill="1" applyBorder="1" applyAlignment="1">
      <alignment horizontal="right" vertical="center" wrapText="1"/>
    </xf>
    <xf numFmtId="0" fontId="14" fillId="9" borderId="10" xfId="18" applyFont="1" applyFill="1" applyBorder="1" applyAlignment="1">
      <alignment horizontal="right" vertical="center" wrapText="1"/>
    </xf>
    <xf numFmtId="0" fontId="14" fillId="9" borderId="25" xfId="18" applyFont="1" applyFill="1" applyBorder="1" applyAlignment="1">
      <alignment horizontal="right" vertical="center" wrapText="1"/>
    </xf>
    <xf numFmtId="0" fontId="13" fillId="0" borderId="23" xfId="18" applyFont="1" applyBorder="1" applyAlignment="1">
      <alignment horizontal="left" vertical="center" wrapText="1"/>
    </xf>
    <xf numFmtId="0" fontId="13" fillId="4" borderId="15" xfId="18" applyFont="1" applyFill="1" applyBorder="1" applyAlignment="1">
      <alignment horizontal="left" vertical="center" wrapText="1"/>
    </xf>
    <xf numFmtId="0" fontId="10" fillId="4" borderId="15" xfId="18" applyFont="1" applyFill="1" applyBorder="1" applyAlignment="1">
      <alignment horizontal="left" vertical="center" wrapText="1"/>
    </xf>
    <xf numFmtId="194" fontId="10" fillId="8" borderId="15" xfId="65" applyNumberFormat="1" applyFont="1" applyFill="1" applyBorder="1" applyAlignment="1">
      <alignment horizontal="right" vertical="center"/>
    </xf>
    <xf numFmtId="178" fontId="10" fillId="0" borderId="15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left" vertical="center" wrapText="1"/>
    </xf>
    <xf numFmtId="181" fontId="13" fillId="8" borderId="15" xfId="65" applyNumberFormat="1" applyFont="1" applyFill="1" applyBorder="1" applyAlignment="1">
      <alignment horizontal="right" vertical="center"/>
    </xf>
    <xf numFmtId="0" fontId="10" fillId="4" borderId="23" xfId="18" applyFont="1" applyFill="1" applyBorder="1" applyAlignment="1">
      <alignment horizontal="center" vertical="center"/>
    </xf>
    <xf numFmtId="0" fontId="10" fillId="4" borderId="23" xfId="18" applyFont="1" applyFill="1" applyBorder="1" applyAlignment="1">
      <alignment horizontal="left" vertical="center" wrapText="1"/>
    </xf>
    <xf numFmtId="0" fontId="8" fillId="4" borderId="0" xfId="65" applyFont="1" applyFill="1" applyBorder="1">
      <alignment vertical="center"/>
    </xf>
    <xf numFmtId="0" fontId="8" fillId="4" borderId="0" xfId="60" applyFont="1" applyFill="1" applyBorder="1">
      <alignment vertical="center"/>
    </xf>
    <xf numFmtId="0" fontId="9" fillId="0" borderId="0" xfId="60" applyFont="1">
      <alignment vertical="center"/>
    </xf>
    <xf numFmtId="0" fontId="10" fillId="4" borderId="15" xfId="60" applyFont="1" applyFill="1" applyBorder="1" applyAlignment="1">
      <alignment horizontal="center" vertical="center"/>
    </xf>
    <xf numFmtId="0" fontId="13" fillId="4" borderId="15" xfId="60" applyFont="1" applyFill="1" applyBorder="1" applyAlignment="1">
      <alignment vertical="center" wrapText="1"/>
    </xf>
    <xf numFmtId="0" fontId="10" fillId="4" borderId="15" xfId="60" applyFont="1" applyFill="1" applyBorder="1" applyAlignment="1">
      <alignment vertical="center" wrapText="1"/>
    </xf>
    <xf numFmtId="0" fontId="10" fillId="4" borderId="15" xfId="60" applyFont="1" applyFill="1" applyBorder="1" applyAlignment="1">
      <alignment horizontal="center" vertical="center" wrapText="1"/>
    </xf>
    <xf numFmtId="176" fontId="10" fillId="10" borderId="15" xfId="60" applyNumberFormat="1" applyFont="1" applyFill="1" applyBorder="1" applyAlignment="1">
      <alignment horizontal="center" vertical="center" wrapText="1"/>
    </xf>
    <xf numFmtId="0" fontId="13" fillId="4" borderId="17" xfId="60" applyFont="1" applyFill="1" applyBorder="1" applyAlignment="1">
      <alignment horizontal="left" vertical="center" wrapText="1"/>
    </xf>
    <xf numFmtId="0" fontId="10" fillId="4" borderId="18" xfId="60" applyFont="1" applyFill="1" applyBorder="1" applyAlignment="1">
      <alignment horizontal="left" vertical="center" wrapText="1"/>
    </xf>
    <xf numFmtId="180" fontId="10" fillId="4" borderId="15" xfId="60" applyNumberFormat="1" applyFont="1" applyFill="1" applyBorder="1" applyAlignment="1">
      <alignment horizontal="center" vertical="center" wrapText="1"/>
    </xf>
    <xf numFmtId="0" fontId="13" fillId="0" borderId="15" xfId="60" applyFont="1" applyFill="1" applyBorder="1" applyAlignment="1">
      <alignment horizontal="left" vertical="center" wrapText="1"/>
    </xf>
    <xf numFmtId="0" fontId="10" fillId="0" borderId="15" xfId="60" applyFont="1" applyFill="1" applyBorder="1" applyAlignment="1">
      <alignment vertical="center" wrapText="1"/>
    </xf>
    <xf numFmtId="0" fontId="10" fillId="0" borderId="15" xfId="60" applyFont="1" applyFill="1" applyBorder="1" applyAlignment="1">
      <alignment horizontal="center" vertical="center" wrapText="1"/>
    </xf>
    <xf numFmtId="180" fontId="10" fillId="0" borderId="15" xfId="60" applyNumberFormat="1" applyFont="1" applyFill="1" applyBorder="1" applyAlignment="1">
      <alignment horizontal="center" vertical="center" wrapText="1"/>
    </xf>
    <xf numFmtId="0" fontId="13" fillId="0" borderId="15" xfId="60" applyFont="1" applyFill="1" applyBorder="1" applyAlignment="1">
      <alignment vertical="center" wrapText="1"/>
    </xf>
    <xf numFmtId="179" fontId="10" fillId="0" borderId="15" xfId="60" applyNumberFormat="1" applyFont="1" applyFill="1" applyBorder="1" applyAlignment="1">
      <alignment horizontal="center" vertical="center" wrapText="1"/>
    </xf>
    <xf numFmtId="0" fontId="10" fillId="0" borderId="15" xfId="60" applyFont="1" applyFill="1" applyBorder="1" applyAlignment="1">
      <alignment horizontal="center" vertical="center"/>
    </xf>
    <xf numFmtId="0" fontId="10" fillId="0" borderId="19" xfId="60" applyFont="1" applyFill="1" applyBorder="1" applyAlignment="1">
      <alignment horizontal="left" vertical="center" wrapText="1"/>
    </xf>
    <xf numFmtId="0" fontId="10" fillId="0" borderId="20" xfId="60" applyFont="1" applyFill="1" applyBorder="1" applyAlignment="1">
      <alignment horizontal="left" vertical="center" wrapText="1"/>
    </xf>
    <xf numFmtId="183" fontId="10" fillId="0" borderId="15" xfId="60" applyNumberFormat="1" applyFont="1" applyFill="1" applyBorder="1" applyAlignment="1">
      <alignment horizontal="center" vertical="center" wrapText="1"/>
    </xf>
    <xf numFmtId="0" fontId="13" fillId="0" borderId="19" xfId="60" applyFont="1" applyFill="1" applyBorder="1" applyAlignment="1">
      <alignment horizontal="left" vertical="center" wrapText="1"/>
    </xf>
    <xf numFmtId="0" fontId="10" fillId="0" borderId="22" xfId="60" applyFont="1" applyFill="1" applyBorder="1" applyAlignment="1">
      <alignment horizontal="left" vertical="center" wrapText="1"/>
    </xf>
    <xf numFmtId="186" fontId="10" fillId="0" borderId="18" xfId="60" applyNumberFormat="1" applyFont="1" applyFill="1" applyBorder="1" applyAlignment="1">
      <alignment horizontal="center" vertical="center" wrapText="1"/>
    </xf>
    <xf numFmtId="187" fontId="10" fillId="0" borderId="18" xfId="60" applyNumberFormat="1" applyFont="1" applyFill="1" applyBorder="1" applyAlignment="1">
      <alignment horizontal="center" vertical="center" wrapText="1"/>
    </xf>
    <xf numFmtId="182" fontId="10" fillId="0" borderId="15" xfId="60" applyNumberFormat="1" applyFont="1" applyFill="1" applyBorder="1" applyAlignment="1">
      <alignment horizontal="center" vertical="center" wrapText="1"/>
    </xf>
    <xf numFmtId="0" fontId="10" fillId="0" borderId="17" xfId="60" applyFont="1" applyFill="1" applyBorder="1" applyAlignment="1">
      <alignment horizontal="center" vertical="center"/>
    </xf>
    <xf numFmtId="0" fontId="10" fillId="10" borderId="15" xfId="60" applyFont="1" applyFill="1" applyBorder="1" applyAlignment="1">
      <alignment horizontal="left" vertical="center"/>
    </xf>
    <xf numFmtId="183" fontId="10" fillId="10" borderId="15" xfId="60" applyNumberFormat="1" applyFont="1" applyFill="1" applyBorder="1" applyAlignment="1">
      <alignment horizontal="center" vertical="center"/>
    </xf>
    <xf numFmtId="0" fontId="10" fillId="0" borderId="23" xfId="60" applyFont="1" applyFill="1" applyBorder="1" applyAlignment="1">
      <alignment horizontal="center" vertical="center"/>
    </xf>
    <xf numFmtId="0" fontId="10" fillId="4" borderId="23" xfId="60" applyFont="1" applyFill="1" applyBorder="1" applyAlignment="1">
      <alignment horizontal="left" vertical="center" wrapText="1"/>
    </xf>
    <xf numFmtId="192" fontId="10" fillId="10" borderId="15" xfId="60" applyNumberFormat="1" applyFont="1" applyFill="1" applyBorder="1" applyAlignment="1">
      <alignment horizontal="center" vertical="center"/>
    </xf>
    <xf numFmtId="0" fontId="10" fillId="0" borderId="15" xfId="60" applyFont="1" applyBorder="1" applyAlignment="1">
      <alignment horizontal="left" vertical="center"/>
    </xf>
    <xf numFmtId="183" fontId="10" fillId="0" borderId="15" xfId="60" applyNumberFormat="1" applyFont="1" applyBorder="1" applyAlignment="1">
      <alignment horizontal="center" vertical="center"/>
    </xf>
    <xf numFmtId="193" fontId="10" fillId="0" borderId="15" xfId="60" applyNumberFormat="1" applyFont="1" applyFill="1" applyBorder="1" applyAlignment="1">
      <alignment horizontal="center" vertical="center"/>
    </xf>
    <xf numFmtId="0" fontId="10" fillId="0" borderId="18" xfId="60" applyFont="1" applyFill="1" applyBorder="1" applyAlignment="1">
      <alignment horizontal="center" vertical="center"/>
    </xf>
    <xf numFmtId="0" fontId="10" fillId="0" borderId="19" xfId="60" applyFont="1" applyBorder="1" applyAlignment="1">
      <alignment horizontal="left" vertical="center" wrapText="1"/>
    </xf>
    <xf numFmtId="0" fontId="10" fillId="4" borderId="19" xfId="60" applyFont="1" applyFill="1" applyBorder="1" applyAlignment="1">
      <alignment horizontal="left" vertical="center" wrapText="1"/>
    </xf>
    <xf numFmtId="0" fontId="10" fillId="4" borderId="20" xfId="60" applyFont="1" applyFill="1" applyBorder="1" applyAlignment="1">
      <alignment horizontal="left" vertical="center" wrapText="1"/>
    </xf>
    <xf numFmtId="183" fontId="10" fillId="0" borderId="15" xfId="60" applyNumberFormat="1" applyFont="1" applyBorder="1" applyAlignment="1">
      <alignment horizontal="center" vertical="center" wrapText="1"/>
    </xf>
    <xf numFmtId="0" fontId="10" fillId="0" borderId="20" xfId="60" applyFont="1" applyBorder="1" applyAlignment="1">
      <alignment horizontal="left" vertical="center" wrapText="1"/>
    </xf>
    <xf numFmtId="179" fontId="10" fillId="4" borderId="15" xfId="60" applyNumberFormat="1" applyFont="1" applyFill="1" applyBorder="1" applyAlignment="1">
      <alignment horizontal="center" vertical="center" wrapText="1"/>
    </xf>
    <xf numFmtId="195" fontId="10" fillId="0" borderId="15" xfId="60" applyNumberFormat="1" applyFont="1" applyBorder="1" applyAlignment="1">
      <alignment horizontal="center" vertical="center" wrapText="1"/>
    </xf>
    <xf numFmtId="0" fontId="10" fillId="4" borderId="17" xfId="60" applyFont="1" applyFill="1" applyBorder="1" applyAlignment="1">
      <alignment horizontal="center" vertical="center"/>
    </xf>
    <xf numFmtId="176" fontId="10" fillId="0" borderId="15" xfId="60" applyNumberFormat="1" applyFont="1" applyFill="1" applyBorder="1" applyAlignment="1">
      <alignment horizontal="center" vertical="center" wrapText="1"/>
    </xf>
    <xf numFmtId="0" fontId="19" fillId="4" borderId="16" xfId="53" applyFont="1" applyFill="1" applyBorder="1" applyAlignment="1">
      <alignment horizontal="center" vertical="center"/>
    </xf>
    <xf numFmtId="0" fontId="20" fillId="4" borderId="15" xfId="53" applyFont="1" applyFill="1" applyBorder="1" applyAlignment="1">
      <alignment horizontal="center" vertical="center" wrapText="1"/>
    </xf>
    <xf numFmtId="0" fontId="21" fillId="4" borderId="17" xfId="53" applyFont="1" applyFill="1" applyBorder="1" applyAlignment="1">
      <alignment horizontal="center" vertical="center" wrapText="1"/>
    </xf>
    <xf numFmtId="4" fontId="20" fillId="4" borderId="15" xfId="53" applyNumberFormat="1" applyFont="1" applyFill="1" applyBorder="1" applyAlignment="1">
      <alignment horizontal="center" vertical="center" wrapText="1"/>
    </xf>
    <xf numFmtId="0" fontId="20" fillId="4" borderId="18" xfId="53" applyFont="1" applyFill="1" applyBorder="1" applyAlignment="1">
      <alignment horizontal="center" vertical="center" wrapText="1"/>
    </xf>
    <xf numFmtId="0" fontId="20" fillId="4" borderId="15" xfId="53" applyFont="1" applyFill="1" applyBorder="1" applyAlignment="1">
      <alignment vertical="center" wrapText="1"/>
    </xf>
    <xf numFmtId="0" fontId="0" fillId="4" borderId="15" xfId="0" applyFill="1" applyBorder="1">
      <alignment vertical="center"/>
    </xf>
    <xf numFmtId="0" fontId="22" fillId="4" borderId="15" xfId="53" applyFont="1" applyFill="1" applyBorder="1" applyAlignment="1">
      <alignment horizontal="center" vertical="center"/>
    </xf>
    <xf numFmtId="0" fontId="23" fillId="4" borderId="15" xfId="53" applyFont="1" applyFill="1" applyBorder="1" applyAlignment="1">
      <alignment vertical="center" wrapText="1"/>
    </xf>
    <xf numFmtId="0" fontId="22" fillId="4" borderId="15" xfId="53" applyFont="1" applyFill="1" applyBorder="1" applyAlignment="1">
      <alignment horizontal="center" vertical="center" wrapText="1"/>
    </xf>
    <xf numFmtId="0" fontId="23" fillId="4" borderId="15" xfId="53" applyFont="1" applyFill="1" applyBorder="1" applyAlignment="1">
      <alignment vertical="center"/>
    </xf>
    <xf numFmtId="0" fontId="22" fillId="4" borderId="15" xfId="56" applyFont="1" applyFill="1" applyBorder="1" applyAlignment="1">
      <alignment vertical="center"/>
    </xf>
    <xf numFmtId="0" fontId="22" fillId="4" borderId="15" xfId="56" applyFont="1" applyFill="1" applyBorder="1" applyAlignment="1">
      <alignment horizontal="center" vertical="center"/>
    </xf>
    <xf numFmtId="0" fontId="22" fillId="4" borderId="15" xfId="53" applyFont="1" applyFill="1" applyBorder="1" applyAlignment="1">
      <alignment vertical="center"/>
    </xf>
    <xf numFmtId="0" fontId="24" fillId="4" borderId="15" xfId="53" applyFont="1" applyFill="1" applyBorder="1" applyAlignment="1">
      <alignment horizontal="center" vertical="center" wrapText="1"/>
    </xf>
    <xf numFmtId="0" fontId="25" fillId="4" borderId="15" xfId="53" applyFont="1" applyFill="1" applyBorder="1" applyAlignment="1">
      <alignment horizontal="center" vertical="center" wrapText="1"/>
    </xf>
    <xf numFmtId="0" fontId="26" fillId="4" borderId="15" xfId="53" applyFont="1" applyFill="1" applyBorder="1" applyAlignment="1">
      <alignment horizontal="center" vertical="center"/>
    </xf>
    <xf numFmtId="0" fontId="26" fillId="4" borderId="15" xfId="53" applyFont="1" applyFill="1" applyBorder="1" applyAlignment="1">
      <alignment vertical="center"/>
    </xf>
    <xf numFmtId="0" fontId="26" fillId="4" borderId="15" xfId="22" applyFont="1" applyFill="1" applyBorder="1" applyAlignment="1">
      <alignment horizontal="center" vertical="center"/>
    </xf>
    <xf numFmtId="0" fontId="8" fillId="0" borderId="0" xfId="65" applyFont="1" applyFill="1" applyBorder="1" applyAlignment="1">
      <alignment vertical="center"/>
    </xf>
    <xf numFmtId="0" fontId="9" fillId="0" borderId="0" xfId="60" applyFont="1" applyFill="1" applyAlignment="1">
      <alignment vertical="center"/>
    </xf>
    <xf numFmtId="0" fontId="8" fillId="0" borderId="0" xfId="63" applyFont="1" applyFill="1" applyBorder="1" applyAlignment="1">
      <alignment vertical="center"/>
    </xf>
    <xf numFmtId="0" fontId="10" fillId="0" borderId="0" xfId="18" applyFont="1" applyFill="1" applyBorder="1" applyAlignment="1">
      <alignment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vertical="center" wrapText="1"/>
    </xf>
    <xf numFmtId="0" fontId="10" fillId="0" borderId="0" xfId="18" applyFont="1" applyFill="1" applyBorder="1" applyAlignment="1">
      <alignment horizontal="center" vertical="center" wrapText="1"/>
    </xf>
    <xf numFmtId="0" fontId="8" fillId="0" borderId="0" xfId="18" applyFont="1" applyFill="1" applyBorder="1" applyAlignment="1">
      <alignment vertical="center"/>
    </xf>
    <xf numFmtId="0" fontId="11" fillId="0" borderId="0" xfId="18" applyFont="1" applyFill="1" applyBorder="1" applyAlignment="1">
      <alignment horizontal="center" vertical="center"/>
    </xf>
    <xf numFmtId="0" fontId="12" fillId="0" borderId="0" xfId="18" applyFont="1" applyFill="1" applyBorder="1" applyAlignment="1">
      <alignment horizontal="center" vertical="center"/>
    </xf>
    <xf numFmtId="0" fontId="13" fillId="0" borderId="16" xfId="18" applyFont="1" applyFill="1" applyBorder="1" applyAlignment="1">
      <alignment horizontal="left" vertical="center"/>
    </xf>
    <xf numFmtId="0" fontId="10" fillId="0" borderId="16" xfId="18" applyFont="1" applyFill="1" applyBorder="1" applyAlignment="1">
      <alignment horizontal="left" vertical="center" wrapText="1"/>
    </xf>
    <xf numFmtId="0" fontId="10" fillId="0" borderId="15" xfId="60" applyFont="1" applyFill="1" applyBorder="1" applyAlignment="1">
      <alignment horizontal="left" vertical="center" wrapText="1"/>
    </xf>
    <xf numFmtId="186" fontId="10" fillId="0" borderId="15" xfId="60" applyNumberFormat="1" applyFont="1" applyFill="1" applyBorder="1" applyAlignment="1">
      <alignment horizontal="center" vertical="center" wrapText="1"/>
    </xf>
    <xf numFmtId="0" fontId="10" fillId="0" borderId="23" xfId="18" applyFont="1" applyFill="1" applyBorder="1" applyAlignment="1">
      <alignment horizontal="center" vertical="center"/>
    </xf>
    <xf numFmtId="0" fontId="10" fillId="0" borderId="23" xfId="18" applyFont="1" applyFill="1" applyBorder="1" applyAlignment="1">
      <alignment horizontal="left" vertical="center" wrapText="1"/>
    </xf>
    <xf numFmtId="189" fontId="10" fillId="0" borderId="15" xfId="18" applyNumberFormat="1" applyFont="1" applyFill="1" applyBorder="1" applyAlignment="1">
      <alignment horizontal="center" vertical="center" wrapText="1"/>
    </xf>
    <xf numFmtId="185" fontId="10" fillId="0" borderId="15" xfId="18" applyNumberFormat="1" applyFont="1" applyFill="1" applyBorder="1" applyAlignment="1">
      <alignment horizontal="center" vertical="center" wrapText="1"/>
    </xf>
    <xf numFmtId="195" fontId="10" fillId="0" borderId="15" xfId="60" applyNumberFormat="1" applyFont="1" applyFill="1" applyBorder="1" applyAlignment="1">
      <alignment horizontal="center" vertical="center" wrapText="1"/>
    </xf>
    <xf numFmtId="0" fontId="10" fillId="0" borderId="17" xfId="60" applyFont="1" applyFill="1" applyBorder="1" applyAlignment="1">
      <alignment horizontal="left" vertical="center" wrapText="1"/>
    </xf>
    <xf numFmtId="194" fontId="17" fillId="10" borderId="19" xfId="18" applyNumberFormat="1" applyFont="1" applyFill="1" applyBorder="1" applyAlignment="1">
      <alignment horizontal="center" vertical="center"/>
    </xf>
    <xf numFmtId="194" fontId="17" fillId="10" borderId="21" xfId="18" applyNumberFormat="1" applyFont="1" applyFill="1" applyBorder="1" applyAlignment="1">
      <alignment horizontal="center" vertical="center"/>
    </xf>
    <xf numFmtId="194" fontId="10" fillId="8" borderId="19" xfId="65" applyNumberFormat="1" applyFont="1" applyFill="1" applyBorder="1" applyAlignment="1">
      <alignment horizontal="right" vertical="center"/>
    </xf>
    <xf numFmtId="194" fontId="10" fillId="8" borderId="21" xfId="65" applyNumberFormat="1" applyFont="1" applyFill="1" applyBorder="1" applyAlignment="1">
      <alignment horizontal="right" vertical="center"/>
    </xf>
    <xf numFmtId="0" fontId="13" fillId="0" borderId="17" xfId="32" applyFont="1" applyFill="1" applyBorder="1" applyAlignment="1">
      <alignment horizontal="left" vertical="center"/>
    </xf>
    <xf numFmtId="0" fontId="13" fillId="0" borderId="19" xfId="32" applyFont="1" applyFill="1" applyBorder="1" applyAlignment="1">
      <alignment horizontal="left" vertical="center"/>
    </xf>
    <xf numFmtId="0" fontId="10" fillId="4" borderId="17" xfId="57" applyFont="1" applyFill="1" applyBorder="1" applyAlignment="1">
      <alignment horizontal="center" vertical="center"/>
    </xf>
    <xf numFmtId="0" fontId="10" fillId="4" borderId="17" xfId="57" applyFont="1" applyFill="1" applyBorder="1" applyAlignment="1">
      <alignment horizontal="left" vertical="center" wrapText="1"/>
    </xf>
    <xf numFmtId="184" fontId="10" fillId="4" borderId="15" xfId="57" applyNumberFormat="1" applyFont="1" applyFill="1" applyBorder="1" applyAlignment="1">
      <alignment horizontal="center" vertical="center" wrapText="1"/>
    </xf>
    <xf numFmtId="0" fontId="13" fillId="4" borderId="15" xfId="57" applyFont="1" applyFill="1" applyBorder="1" applyAlignment="1">
      <alignment horizontal="left" vertical="center" wrapText="1"/>
    </xf>
    <xf numFmtId="0" fontId="10" fillId="4" borderId="15" xfId="57" applyFont="1" applyFill="1" applyBorder="1" applyAlignment="1">
      <alignment horizontal="left" vertical="center" wrapText="1"/>
    </xf>
    <xf numFmtId="0" fontId="13" fillId="4" borderId="17" xfId="57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7" fillId="0" borderId="0" xfId="0" applyFont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9" fillId="0" borderId="23" xfId="68" applyFont="1" applyBorder="1" applyAlignment="1">
      <alignment horizontal="center" vertical="center" wrapText="1"/>
    </xf>
    <xf numFmtId="0" fontId="30" fillId="0" borderId="18" xfId="68" applyFont="1" applyBorder="1" applyAlignment="1">
      <alignment horizontal="center" vertical="center"/>
    </xf>
    <xf numFmtId="0" fontId="30" fillId="0" borderId="17" xfId="68" applyFont="1" applyBorder="1" applyAlignment="1">
      <alignment horizontal="center" vertical="center"/>
    </xf>
    <xf numFmtId="0" fontId="31" fillId="0" borderId="18" xfId="68" applyFont="1" applyBorder="1" applyAlignment="1">
      <alignment horizontal="center" vertical="center"/>
    </xf>
    <xf numFmtId="0" fontId="30" fillId="0" borderId="15" xfId="68" applyFont="1" applyBorder="1" applyAlignment="1">
      <alignment horizontal="center" vertical="center"/>
    </xf>
    <xf numFmtId="0" fontId="32" fillId="0" borderId="15" xfId="68" applyFont="1" applyBorder="1" applyAlignment="1">
      <alignment horizontal="center" vertical="center" wrapText="1"/>
    </xf>
    <xf numFmtId="0" fontId="33" fillId="0" borderId="15" xfId="68" applyFont="1" applyBorder="1" applyAlignment="1">
      <alignment horizontal="center" vertical="center" wrapText="1"/>
    </xf>
    <xf numFmtId="0" fontId="32" fillId="0" borderId="17" xfId="68" applyFont="1" applyBorder="1" applyAlignment="1">
      <alignment horizontal="center" vertical="center" wrapText="1"/>
    </xf>
    <xf numFmtId="0" fontId="32" fillId="0" borderId="23" xfId="68" applyFont="1" applyBorder="1" applyAlignment="1">
      <alignment horizontal="center" vertical="center" wrapText="1"/>
    </xf>
    <xf numFmtId="0" fontId="32" fillId="0" borderId="18" xfId="68" applyFont="1" applyBorder="1" applyAlignment="1">
      <alignment horizontal="center" vertical="center" wrapText="1"/>
    </xf>
    <xf numFmtId="0" fontId="29" fillId="0" borderId="18" xfId="68" applyFont="1" applyBorder="1" applyAlignment="1">
      <alignment horizontal="center" vertical="center" wrapText="1"/>
    </xf>
    <xf numFmtId="0" fontId="29" fillId="0" borderId="17" xfId="68" applyFont="1" applyBorder="1" applyAlignment="1">
      <alignment horizontal="center" vertical="center" wrapText="1"/>
    </xf>
    <xf numFmtId="0" fontId="32" fillId="0" borderId="15" xfId="68" applyFont="1" applyFill="1" applyBorder="1" applyAlignment="1">
      <alignment horizontal="center" vertical="center" wrapText="1"/>
    </xf>
    <xf numFmtId="188" fontId="0" fillId="0" borderId="15" xfId="60" applyNumberFormat="1" applyFont="1" applyFill="1" applyBorder="1" applyAlignment="1">
      <alignment horizontal="center" vertical="center"/>
    </xf>
    <xf numFmtId="188" fontId="0" fillId="0" borderId="17" xfId="60" applyNumberFormat="1" applyFont="1" applyFill="1" applyBorder="1" applyAlignment="1">
      <alignment horizontal="center" vertical="center"/>
    </xf>
    <xf numFmtId="188" fontId="0" fillId="0" borderId="18" xfId="60" applyNumberFormat="1" applyFont="1" applyFill="1" applyBorder="1" applyAlignment="1">
      <alignment horizontal="center" vertical="center"/>
    </xf>
    <xf numFmtId="188" fontId="0" fillId="0" borderId="26" xfId="60" applyNumberFormat="1" applyFont="1" applyFill="1" applyBorder="1" applyAlignment="1">
      <alignment horizontal="center" vertical="center"/>
    </xf>
    <xf numFmtId="0" fontId="29" fillId="0" borderId="27" xfId="68" applyFont="1" applyBorder="1" applyAlignment="1">
      <alignment horizontal="center" vertical="center" wrapText="1"/>
    </xf>
    <xf numFmtId="0" fontId="30" fillId="0" borderId="23" xfId="68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17" xfId="68" applyFont="1" applyFill="1" applyBorder="1" applyAlignment="1">
      <alignment horizontal="center" vertical="center" wrapText="1"/>
    </xf>
    <xf numFmtId="0" fontId="32" fillId="0" borderId="23" xfId="68" applyFont="1" applyFill="1" applyBorder="1" applyAlignment="1">
      <alignment horizontal="center" vertical="center" wrapText="1"/>
    </xf>
    <xf numFmtId="0" fontId="32" fillId="0" borderId="18" xfId="68" applyFont="1" applyFill="1" applyBorder="1" applyAlignment="1">
      <alignment horizontal="center" vertical="center" wrapText="1"/>
    </xf>
    <xf numFmtId="0" fontId="29" fillId="0" borderId="28" xfId="68" applyFont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/>
    </xf>
    <xf numFmtId="0" fontId="32" fillId="0" borderId="17" xfId="68" applyFont="1" applyFill="1" applyBorder="1" applyAlignment="1">
      <alignment horizontal="center" vertical="center"/>
    </xf>
    <xf numFmtId="0" fontId="32" fillId="0" borderId="23" xfId="68" applyFont="1" applyFill="1" applyBorder="1" applyAlignment="1">
      <alignment horizontal="center" vertical="center"/>
    </xf>
    <xf numFmtId="0" fontId="32" fillId="0" borderId="18" xfId="68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解释性文本" xfId="19" builtinId="53"/>
    <cellStyle name="标题 1" xfId="20" builtinId="16"/>
    <cellStyle name="标题 2" xfId="21" builtinId="17"/>
    <cellStyle name="0,0_x000d__x000a_NA_x000d__x000a_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 5 2 2 2 2 3_厦门改" xfId="32"/>
    <cellStyle name="汇总" xfId="33" builtinId="25"/>
    <cellStyle name="常规 5 4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5 2 2 2 2 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0,0_x000a__x000a_NA_x000a__x000a_" xfId="56"/>
    <cellStyle name="常规 2 2 2 3 2" xfId="57"/>
    <cellStyle name="常规 3" xfId="58"/>
    <cellStyle name="常规 10 2 2 2" xfId="59"/>
    <cellStyle name="常规 2" xfId="60"/>
    <cellStyle name="常规 2 4" xfId="61"/>
    <cellStyle name="常规 5" xfId="62"/>
    <cellStyle name="常规 5 2 2 2" xfId="63"/>
    <cellStyle name="常规 5 2 2 3 2 2" xfId="64"/>
    <cellStyle name="常规 5 4 2" xfId="65"/>
    <cellStyle name="常规 9 2" xfId="66"/>
    <cellStyle name="千位分隔 2" xfId="67"/>
    <cellStyle name="常规 4" xfId="68"/>
  </cellStyles>
  <tableStyles count="0" defaultTableStyle="TableStyleMedium2" defaultPivotStyle="PivotStyleLight16"/>
  <colors>
    <mruColors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103254</xdr:colOff>
      <xdr:row>0</xdr:row>
      <xdr:rowOff>171177</xdr:rowOff>
    </xdr:from>
    <xdr:to>
      <xdr:col>1</xdr:col>
      <xdr:colOff>1678378</xdr:colOff>
      <xdr:row>3</xdr:row>
      <xdr:rowOff>14968</xdr:rowOff>
    </xdr:to>
    <xdr:pic>
      <xdr:nvPicPr>
        <xdr:cNvPr id="2" name="图片 1" descr="588420815054462653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870" y="170815"/>
          <a:ext cx="2813685" cy="643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5"/>
  <sheetViews>
    <sheetView tabSelected="1" view="pageBreakPreview" zoomScaleNormal="100" zoomScaleSheetLayoutView="100" topLeftCell="A89" workbookViewId="0">
      <selection activeCell="H106" sqref="H106"/>
    </sheetView>
  </sheetViews>
  <sheetFormatPr defaultColWidth="9" defaultRowHeight="14.25" outlineLevelCol="5"/>
  <cols>
    <col min="1" max="1" width="10.625" customWidth="1"/>
    <col min="2" max="2" width="50.625" customWidth="1"/>
    <col min="3" max="3" width="28.5" customWidth="1"/>
    <col min="4" max="4" width="15.625" customWidth="1"/>
  </cols>
  <sheetData>
    <row r="1" ht="50.1" customHeight="1" spans="1:4">
      <c r="A1" s="280" t="s">
        <v>0</v>
      </c>
      <c r="B1" s="280"/>
      <c r="C1" s="280"/>
      <c r="D1" s="280"/>
    </row>
    <row r="2" ht="30" customHeight="1" spans="1:4">
      <c r="A2" s="281" t="s">
        <v>1</v>
      </c>
      <c r="B2" s="282"/>
      <c r="C2" s="282"/>
      <c r="D2" s="282"/>
    </row>
    <row r="3" s="279" customFormat="1" ht="24.95" customHeight="1" spans="1:4">
      <c r="A3" s="283" t="s">
        <v>2</v>
      </c>
      <c r="B3" s="284" t="s">
        <v>3</v>
      </c>
      <c r="C3" s="285" t="s">
        <v>4</v>
      </c>
      <c r="D3" s="286" t="s">
        <v>5</v>
      </c>
    </row>
    <row r="4" ht="24.95" customHeight="1" spans="1:4">
      <c r="A4" s="283"/>
      <c r="B4" s="287"/>
      <c r="C4" s="284"/>
      <c r="D4" s="287"/>
    </row>
    <row r="5" ht="33.75" customHeight="1" spans="1:4">
      <c r="A5" s="283"/>
      <c r="B5" s="288" t="s">
        <v>6</v>
      </c>
      <c r="C5" s="288" t="s">
        <v>7</v>
      </c>
      <c r="D5" s="289">
        <v>3660</v>
      </c>
    </row>
    <row r="6" ht="18.75" customHeight="1" spans="1:4">
      <c r="A6" s="283"/>
      <c r="B6" s="290" t="s">
        <v>8</v>
      </c>
      <c r="C6" s="288" t="s">
        <v>9</v>
      </c>
      <c r="D6" s="289">
        <v>64</v>
      </c>
    </row>
    <row r="7" ht="18.75" customHeight="1" spans="1:4">
      <c r="A7" s="283"/>
      <c r="B7" s="291"/>
      <c r="C7" s="288" t="s">
        <v>10</v>
      </c>
      <c r="D7" s="289">
        <v>64</v>
      </c>
    </row>
    <row r="8" ht="18.75" customHeight="1" spans="1:4">
      <c r="A8" s="283"/>
      <c r="B8" s="291"/>
      <c r="C8" s="288" t="s">
        <v>11</v>
      </c>
      <c r="D8" s="289">
        <v>81</v>
      </c>
    </row>
    <row r="9" ht="18.75" customHeight="1" spans="1:4">
      <c r="A9" s="283"/>
      <c r="B9" s="291"/>
      <c r="C9" s="288" t="s">
        <v>12</v>
      </c>
      <c r="D9" s="289">
        <v>81</v>
      </c>
    </row>
    <row r="10" ht="18.75" customHeight="1" spans="1:4">
      <c r="A10" s="283"/>
      <c r="B10" s="291"/>
      <c r="C10" s="288" t="s">
        <v>13</v>
      </c>
      <c r="D10" s="289">
        <v>83</v>
      </c>
    </row>
    <row r="11" ht="18.75" customHeight="1" spans="1:4">
      <c r="A11" s="283"/>
      <c r="B11" s="291"/>
      <c r="C11" s="288" t="s">
        <v>14</v>
      </c>
      <c r="D11" s="289">
        <v>83</v>
      </c>
    </row>
    <row r="12" ht="18.75" customHeight="1" spans="1:4">
      <c r="A12" s="283"/>
      <c r="B12" s="291"/>
      <c r="C12" s="288" t="s">
        <v>15</v>
      </c>
      <c r="D12" s="289">
        <v>36</v>
      </c>
    </row>
    <row r="13" ht="18.75" customHeight="1" spans="1:4">
      <c r="A13" s="283"/>
      <c r="B13" s="291"/>
      <c r="C13" s="288" t="s">
        <v>16</v>
      </c>
      <c r="D13" s="289">
        <v>36</v>
      </c>
    </row>
    <row r="14" ht="18.75" customHeight="1" spans="1:4">
      <c r="A14" s="283"/>
      <c r="B14" s="291"/>
      <c r="C14" s="288" t="s">
        <v>17</v>
      </c>
      <c r="D14" s="289">
        <v>54</v>
      </c>
    </row>
    <row r="15" ht="18.75" customHeight="1" spans="1:4">
      <c r="A15" s="283"/>
      <c r="B15" s="291"/>
      <c r="C15" s="288" t="s">
        <v>18</v>
      </c>
      <c r="D15" s="289">
        <v>54</v>
      </c>
    </row>
    <row r="16" ht="18.75" customHeight="1" spans="1:4">
      <c r="A16" s="283"/>
      <c r="B16" s="290" t="s">
        <v>19</v>
      </c>
      <c r="C16" s="288" t="s">
        <v>20</v>
      </c>
      <c r="D16" s="288">
        <v>260</v>
      </c>
    </row>
    <row r="17" ht="18.75" customHeight="1" spans="1:4">
      <c r="A17" s="283"/>
      <c r="B17" s="292"/>
      <c r="C17" s="288" t="s">
        <v>21</v>
      </c>
      <c r="D17" s="288">
        <v>260</v>
      </c>
    </row>
    <row r="18" ht="18.75" customHeight="1" spans="1:4">
      <c r="A18" s="283"/>
      <c r="B18" s="290" t="s">
        <v>22</v>
      </c>
      <c r="C18" s="288" t="s">
        <v>23</v>
      </c>
      <c r="D18" s="288">
        <v>1673</v>
      </c>
    </row>
    <row r="19" ht="18.75" customHeight="1" spans="1:4">
      <c r="A19" s="283"/>
      <c r="B19" s="291"/>
      <c r="C19" s="288" t="s">
        <v>24</v>
      </c>
      <c r="D19" s="288">
        <v>1673</v>
      </c>
    </row>
    <row r="20" ht="18.75" customHeight="1" spans="1:4">
      <c r="A20" s="283"/>
      <c r="B20" s="291"/>
      <c r="C20" s="288" t="s">
        <v>25</v>
      </c>
      <c r="D20" s="288">
        <v>1673</v>
      </c>
    </row>
    <row r="21" ht="18.75" customHeight="1" spans="1:4">
      <c r="A21" s="283"/>
      <c r="B21" s="292"/>
      <c r="C21" s="288" t="s">
        <v>26</v>
      </c>
      <c r="D21" s="288">
        <v>1673</v>
      </c>
    </row>
    <row r="22" ht="18.75" customHeight="1" spans="1:4">
      <c r="A22" s="283"/>
      <c r="B22" s="290" t="s">
        <v>27</v>
      </c>
      <c r="C22" s="288" t="s">
        <v>28</v>
      </c>
      <c r="D22" s="288">
        <v>896</v>
      </c>
    </row>
    <row r="23" ht="18.75" customHeight="1" spans="1:4">
      <c r="A23" s="283"/>
      <c r="B23" s="291"/>
      <c r="C23" s="288" t="s">
        <v>29</v>
      </c>
      <c r="D23" s="288">
        <v>775</v>
      </c>
    </row>
    <row r="24" ht="18.75" customHeight="1" spans="1:4">
      <c r="A24" s="283"/>
      <c r="B24" s="291"/>
      <c r="C24" s="288" t="s">
        <v>30</v>
      </c>
      <c r="D24" s="288">
        <v>896</v>
      </c>
    </row>
    <row r="25" ht="18.75" customHeight="1" spans="1:4">
      <c r="A25" s="283"/>
      <c r="B25" s="291"/>
      <c r="C25" s="288" t="s">
        <v>31</v>
      </c>
      <c r="D25" s="288">
        <v>775</v>
      </c>
    </row>
    <row r="26" ht="18.75" customHeight="1" spans="1:4">
      <c r="A26" s="283"/>
      <c r="B26" s="291"/>
      <c r="C26" s="288" t="s">
        <v>32</v>
      </c>
      <c r="D26" s="288">
        <v>896</v>
      </c>
    </row>
    <row r="27" ht="18.75" customHeight="1" spans="1:4">
      <c r="A27" s="283"/>
      <c r="B27" s="291"/>
      <c r="C27" s="288" t="s">
        <v>33</v>
      </c>
      <c r="D27" s="288">
        <v>775</v>
      </c>
    </row>
    <row r="28" ht="18.75" customHeight="1" spans="1:4">
      <c r="A28" s="283"/>
      <c r="B28" s="291"/>
      <c r="C28" s="288" t="s">
        <v>34</v>
      </c>
      <c r="D28" s="288">
        <v>896</v>
      </c>
    </row>
    <row r="29" ht="18.75" customHeight="1" spans="1:4">
      <c r="A29" s="283"/>
      <c r="B29" s="292"/>
      <c r="C29" s="288" t="s">
        <v>35</v>
      </c>
      <c r="D29" s="288">
        <v>775</v>
      </c>
    </row>
    <row r="30" ht="20.25" customHeight="1" spans="1:4">
      <c r="A30" s="283"/>
      <c r="B30" s="288" t="s">
        <v>36</v>
      </c>
      <c r="C30" s="288" t="s">
        <v>37</v>
      </c>
      <c r="D30" s="288">
        <v>1872</v>
      </c>
    </row>
    <row r="31" ht="20.25" customHeight="1" spans="1:4">
      <c r="A31" s="283"/>
      <c r="B31" s="288" t="s">
        <v>38</v>
      </c>
      <c r="C31" s="288" t="s">
        <v>37</v>
      </c>
      <c r="D31" s="288">
        <v>1872</v>
      </c>
    </row>
    <row r="32" ht="20.25" customHeight="1" spans="1:4">
      <c r="A32" s="293"/>
      <c r="B32" s="288" t="s">
        <v>39</v>
      </c>
      <c r="C32" s="288" t="s">
        <v>40</v>
      </c>
      <c r="D32" s="288">
        <v>897</v>
      </c>
    </row>
    <row r="33" ht="30" customHeight="1" spans="1:4">
      <c r="A33" s="281" t="s">
        <v>41</v>
      </c>
      <c r="B33" s="282"/>
      <c r="C33" s="282"/>
      <c r="D33" s="282"/>
    </row>
    <row r="34" ht="35.25" customHeight="1" spans="1:4">
      <c r="A34" s="294" t="s">
        <v>42</v>
      </c>
      <c r="B34" s="295" t="s">
        <v>43</v>
      </c>
      <c r="C34" s="295" t="s">
        <v>44</v>
      </c>
      <c r="D34" s="295">
        <v>10000</v>
      </c>
    </row>
    <row r="35" ht="20.25" customHeight="1" spans="1:4">
      <c r="A35" s="283"/>
      <c r="B35" s="290" t="s">
        <v>45</v>
      </c>
      <c r="C35" s="288" t="s">
        <v>46</v>
      </c>
      <c r="D35" s="288">
        <v>442</v>
      </c>
    </row>
    <row r="36" ht="20.25" customHeight="1" spans="1:4">
      <c r="A36" s="283"/>
      <c r="B36" s="291"/>
      <c r="C36" s="288" t="s">
        <v>47</v>
      </c>
      <c r="D36" s="288">
        <v>452</v>
      </c>
    </row>
    <row r="37" ht="20.25" customHeight="1" spans="1:4">
      <c r="A37" s="283"/>
      <c r="B37" s="291"/>
      <c r="C37" s="288" t="s">
        <v>48</v>
      </c>
      <c r="D37" s="288">
        <v>421</v>
      </c>
    </row>
    <row r="38" ht="20.25" customHeight="1" spans="1:4">
      <c r="A38" s="283"/>
      <c r="B38" s="292"/>
      <c r="C38" s="288" t="s">
        <v>49</v>
      </c>
      <c r="D38" s="288">
        <v>457</v>
      </c>
    </row>
    <row r="39" ht="20.25" customHeight="1" spans="1:4">
      <c r="A39" s="283"/>
      <c r="B39" s="290" t="s">
        <v>50</v>
      </c>
      <c r="C39" s="288" t="s">
        <v>51</v>
      </c>
      <c r="D39" s="288">
        <v>555</v>
      </c>
    </row>
    <row r="40" ht="20.25" customHeight="1" spans="1:4">
      <c r="A40" s="283"/>
      <c r="B40" s="291"/>
      <c r="C40" s="288" t="s">
        <v>52</v>
      </c>
      <c r="D40" s="288">
        <v>419</v>
      </c>
    </row>
    <row r="41" ht="20.25" customHeight="1" spans="1:4">
      <c r="A41" s="283"/>
      <c r="B41" s="291"/>
      <c r="C41" s="288" t="s">
        <v>53</v>
      </c>
      <c r="D41" s="288">
        <v>427</v>
      </c>
    </row>
    <row r="42" ht="20.25" customHeight="1" spans="1:4">
      <c r="A42" s="283"/>
      <c r="B42" s="292"/>
      <c r="C42" s="288" t="s">
        <v>54</v>
      </c>
      <c r="D42" s="288">
        <v>370</v>
      </c>
    </row>
    <row r="43" ht="15.75" customHeight="1" spans="1:4">
      <c r="A43" s="283"/>
      <c r="B43" s="290" t="s">
        <v>55</v>
      </c>
      <c r="C43" s="288" t="s">
        <v>56</v>
      </c>
      <c r="D43" s="296">
        <v>169.5</v>
      </c>
    </row>
    <row r="44" ht="15.75" customHeight="1" spans="1:4">
      <c r="A44" s="283"/>
      <c r="B44" s="291"/>
      <c r="C44" s="288" t="s">
        <v>57</v>
      </c>
      <c r="D44" s="296">
        <f>21.24*11.3</f>
        <v>240.012</v>
      </c>
    </row>
    <row r="45" ht="15.75" customHeight="1" spans="1:4">
      <c r="A45" s="283"/>
      <c r="B45" s="291"/>
      <c r="C45" s="288" t="s">
        <v>58</v>
      </c>
      <c r="D45" s="296">
        <f>21.27*11.3</f>
        <v>240.351</v>
      </c>
    </row>
    <row r="46" ht="15.75" customHeight="1" spans="1:4">
      <c r="A46" s="283"/>
      <c r="B46" s="291"/>
      <c r="C46" s="288" t="s">
        <v>59</v>
      </c>
      <c r="D46" s="296">
        <v>169.5</v>
      </c>
    </row>
    <row r="47" ht="15.75" customHeight="1" spans="1:4">
      <c r="A47" s="283"/>
      <c r="B47" s="291"/>
      <c r="C47" s="288" t="s">
        <v>60</v>
      </c>
      <c r="D47" s="296">
        <f>21.25*11.3</f>
        <v>240.125</v>
      </c>
    </row>
    <row r="48" ht="15.75" customHeight="1" spans="1:4">
      <c r="A48" s="283"/>
      <c r="B48" s="291"/>
      <c r="C48" s="288" t="s">
        <v>61</v>
      </c>
      <c r="D48" s="296">
        <f>21.24*11.3</f>
        <v>240.012</v>
      </c>
    </row>
    <row r="49" ht="15.75" customHeight="1" spans="1:4">
      <c r="A49" s="283"/>
      <c r="B49" s="291"/>
      <c r="C49" s="288" t="s">
        <v>62</v>
      </c>
      <c r="D49" s="296">
        <f>15*11.2</f>
        <v>168</v>
      </c>
    </row>
    <row r="50" ht="15.75" customHeight="1" spans="1:4">
      <c r="A50" s="283"/>
      <c r="B50" s="291"/>
      <c r="C50" s="288" t="s">
        <v>63</v>
      </c>
      <c r="D50" s="296">
        <f>16.87*11.28</f>
        <v>190.2936</v>
      </c>
    </row>
    <row r="51" ht="15.75" customHeight="1" spans="1:4">
      <c r="A51" s="283"/>
      <c r="B51" s="291"/>
      <c r="C51" s="288" t="s">
        <v>64</v>
      </c>
      <c r="D51" s="296">
        <v>190</v>
      </c>
    </row>
    <row r="52" ht="15.75" customHeight="1" spans="1:4">
      <c r="A52" s="283"/>
      <c r="B52" s="291"/>
      <c r="C52" s="288" t="s">
        <v>65</v>
      </c>
      <c r="D52" s="296">
        <v>177</v>
      </c>
    </row>
    <row r="53" ht="15.75" customHeight="1" spans="1:4">
      <c r="A53" s="283"/>
      <c r="B53" s="291"/>
      <c r="C53" s="288" t="s">
        <v>66</v>
      </c>
      <c r="D53" s="296">
        <v>184</v>
      </c>
    </row>
    <row r="54" ht="15.75" customHeight="1" spans="1:4">
      <c r="A54" s="283"/>
      <c r="B54" s="291"/>
      <c r="C54" s="288" t="s">
        <v>67</v>
      </c>
      <c r="D54" s="297">
        <v>184</v>
      </c>
    </row>
    <row r="55" ht="15.75" customHeight="1" spans="1:4">
      <c r="A55" s="283"/>
      <c r="B55" s="291"/>
      <c r="C55" s="288" t="s">
        <v>68</v>
      </c>
      <c r="D55" s="296">
        <v>170</v>
      </c>
    </row>
    <row r="56" ht="15.75" customHeight="1" spans="1:4">
      <c r="A56" s="283"/>
      <c r="B56" s="291"/>
      <c r="C56" s="288" t="s">
        <v>69</v>
      </c>
      <c r="D56" s="296">
        <f>16.17*11.36</f>
        <v>183.6912</v>
      </c>
    </row>
    <row r="57" ht="15.75" customHeight="1" spans="1:4">
      <c r="A57" s="283"/>
      <c r="B57" s="291"/>
      <c r="C57" s="288" t="s">
        <v>70</v>
      </c>
      <c r="D57" s="296">
        <f>16.17*11.36</f>
        <v>183.6912</v>
      </c>
    </row>
    <row r="58" ht="15.75" customHeight="1" spans="1:4">
      <c r="A58" s="283"/>
      <c r="B58" s="291"/>
      <c r="C58" s="288" t="s">
        <v>71</v>
      </c>
      <c r="D58" s="296">
        <f>15*11.4</f>
        <v>171</v>
      </c>
    </row>
    <row r="59" ht="15.75" customHeight="1" spans="1:4">
      <c r="A59" s="283"/>
      <c r="B59" s="291"/>
      <c r="C59" s="288" t="s">
        <v>72</v>
      </c>
      <c r="D59" s="296">
        <f>16.18*11.36</f>
        <v>183.8048</v>
      </c>
    </row>
    <row r="60" ht="15.75" customHeight="1" spans="1:4">
      <c r="A60" s="283"/>
      <c r="B60" s="291"/>
      <c r="C60" s="288" t="s">
        <v>73</v>
      </c>
      <c r="D60" s="296">
        <v>185</v>
      </c>
    </row>
    <row r="61" ht="15.75" customHeight="1" spans="1:4">
      <c r="A61" s="283"/>
      <c r="B61" s="291"/>
      <c r="C61" s="288" t="s">
        <v>74</v>
      </c>
      <c r="D61" s="298">
        <f>16.31*11.37</f>
        <v>185.4447</v>
      </c>
    </row>
    <row r="62" ht="15.75" customHeight="1" spans="1:4">
      <c r="A62" s="283"/>
      <c r="B62" s="291"/>
      <c r="C62" s="288" t="s">
        <v>75</v>
      </c>
      <c r="D62" s="296">
        <f>16.16*11.36</f>
        <v>183.5776</v>
      </c>
    </row>
    <row r="63" ht="15.75" customHeight="1" spans="1:4">
      <c r="A63" s="283"/>
      <c r="B63" s="291"/>
      <c r="C63" s="288" t="s">
        <v>76</v>
      </c>
      <c r="D63" s="296">
        <f>16.16*11.36</f>
        <v>183.5776</v>
      </c>
    </row>
    <row r="64" ht="15.75" customHeight="1" spans="1:4">
      <c r="A64" s="283"/>
      <c r="B64" s="291"/>
      <c r="C64" s="288" t="s">
        <v>77</v>
      </c>
      <c r="D64" s="296">
        <v>186</v>
      </c>
    </row>
    <row r="65" ht="15.75" customHeight="1" spans="1:4">
      <c r="A65" s="283"/>
      <c r="B65" s="291"/>
      <c r="C65" s="288" t="s">
        <v>78</v>
      </c>
      <c r="D65" s="296">
        <f>16.17*11.36</f>
        <v>183.6912</v>
      </c>
    </row>
    <row r="66" ht="15.75" customHeight="1" spans="1:4">
      <c r="A66" s="283"/>
      <c r="B66" s="291"/>
      <c r="C66" s="288" t="s">
        <v>79</v>
      </c>
      <c r="D66" s="296">
        <f>16.15*11.32</f>
        <v>182.818</v>
      </c>
    </row>
    <row r="67" ht="15.75" customHeight="1" spans="1:4">
      <c r="A67" s="283"/>
      <c r="B67" s="291"/>
      <c r="C67" s="288" t="s">
        <v>80</v>
      </c>
      <c r="D67" s="296">
        <v>229</v>
      </c>
    </row>
    <row r="68" ht="15.75" customHeight="1" spans="1:4">
      <c r="A68" s="283"/>
      <c r="B68" s="291"/>
      <c r="C68" s="288" t="s">
        <v>81</v>
      </c>
      <c r="D68" s="296">
        <v>222</v>
      </c>
    </row>
    <row r="69" ht="15.75" customHeight="1" spans="1:4">
      <c r="A69" s="283"/>
      <c r="B69" s="291"/>
      <c r="C69" s="288" t="s">
        <v>82</v>
      </c>
      <c r="D69" s="296">
        <f>17.9*6.7</f>
        <v>119.93</v>
      </c>
    </row>
    <row r="70" ht="15.75" customHeight="1" spans="1:4">
      <c r="A70" s="283"/>
      <c r="B70" s="292"/>
      <c r="C70" s="288" t="s">
        <v>83</v>
      </c>
      <c r="D70" s="296">
        <f>17.9*6.7</f>
        <v>119.93</v>
      </c>
    </row>
    <row r="71" ht="22.5" customHeight="1" spans="1:4">
      <c r="A71" s="283"/>
      <c r="B71" s="290" t="s">
        <v>84</v>
      </c>
      <c r="C71" s="288" t="s">
        <v>85</v>
      </c>
      <c r="D71" s="288">
        <v>210</v>
      </c>
    </row>
    <row r="72" ht="22.5" customHeight="1" spans="1:4">
      <c r="A72" s="283"/>
      <c r="B72" s="291"/>
      <c r="C72" s="288" t="s">
        <v>86</v>
      </c>
      <c r="D72" s="288">
        <v>240</v>
      </c>
    </row>
    <row r="73" ht="22.5" customHeight="1" spans="1:4">
      <c r="A73" s="283"/>
      <c r="B73" s="291"/>
      <c r="C73" s="288" t="s">
        <v>87</v>
      </c>
      <c r="D73" s="288">
        <v>144</v>
      </c>
    </row>
    <row r="74" ht="22.5" customHeight="1" spans="1:4">
      <c r="A74" s="283"/>
      <c r="B74" s="292"/>
      <c r="C74" s="288" t="s">
        <v>88</v>
      </c>
      <c r="D74" s="288">
        <v>152</v>
      </c>
    </row>
    <row r="75" ht="19.5" customHeight="1" spans="1:4">
      <c r="A75" s="283"/>
      <c r="B75" s="290" t="s">
        <v>89</v>
      </c>
      <c r="C75" s="288" t="s">
        <v>90</v>
      </c>
      <c r="D75" s="296">
        <v>99.5</v>
      </c>
    </row>
    <row r="76" ht="19.5" customHeight="1" spans="1:4">
      <c r="A76" s="283"/>
      <c r="B76" s="291"/>
      <c r="C76" s="288" t="s">
        <v>91</v>
      </c>
      <c r="D76" s="296">
        <v>99.5</v>
      </c>
    </row>
    <row r="77" ht="19.5" customHeight="1" spans="1:4">
      <c r="A77" s="283"/>
      <c r="B77" s="291"/>
      <c r="C77" s="288" t="s">
        <v>92</v>
      </c>
      <c r="D77" s="296">
        <f>11.2*9.13</f>
        <v>102.256</v>
      </c>
    </row>
    <row r="78" ht="19.5" customHeight="1" spans="1:4">
      <c r="A78" s="283"/>
      <c r="B78" s="291"/>
      <c r="C78" s="288" t="s">
        <v>93</v>
      </c>
      <c r="D78" s="296">
        <f>11.2*9.12</f>
        <v>102.144</v>
      </c>
    </row>
    <row r="79" ht="19.5" customHeight="1" spans="1:4">
      <c r="A79" s="283"/>
      <c r="B79" s="291"/>
      <c r="C79" s="288" t="s">
        <v>94</v>
      </c>
      <c r="D79" s="296">
        <f>10.4*9.1</f>
        <v>94.64</v>
      </c>
    </row>
    <row r="80" ht="19.5" customHeight="1" spans="1:4">
      <c r="A80" s="293"/>
      <c r="B80" s="292"/>
      <c r="C80" s="288" t="s">
        <v>95</v>
      </c>
      <c r="D80" s="299">
        <f>9.72*9.05</f>
        <v>87.966</v>
      </c>
    </row>
    <row r="81" ht="30" customHeight="1" spans="1:4">
      <c r="A81" s="281" t="s">
        <v>96</v>
      </c>
      <c r="B81" s="282"/>
      <c r="C81" s="282"/>
      <c r="D81" s="282"/>
    </row>
    <row r="82" s="279" customFormat="1" ht="24.95" customHeight="1" spans="1:6">
      <c r="A82" s="300" t="s">
        <v>97</v>
      </c>
      <c r="B82" s="301" t="s">
        <v>3</v>
      </c>
      <c r="C82" s="285" t="s">
        <v>4</v>
      </c>
      <c r="D82" s="286" t="s">
        <v>98</v>
      </c>
      <c r="F82" s="302"/>
    </row>
    <row r="83" ht="30" customHeight="1" spans="1:4">
      <c r="A83" s="300"/>
      <c r="B83" s="284"/>
      <c r="C83" s="284"/>
      <c r="D83" s="287"/>
    </row>
    <row r="84" ht="18" customHeight="1" spans="1:4">
      <c r="A84" s="300"/>
      <c r="B84" s="303" t="s">
        <v>99</v>
      </c>
      <c r="C84" s="295" t="s">
        <v>100</v>
      </c>
      <c r="D84" s="295" t="s">
        <v>101</v>
      </c>
    </row>
    <row r="85" ht="18" customHeight="1" spans="1:4">
      <c r="A85" s="300"/>
      <c r="B85" s="304"/>
      <c r="C85" s="295" t="s">
        <v>102</v>
      </c>
      <c r="D85" s="295" t="s">
        <v>103</v>
      </c>
    </row>
    <row r="86" ht="18" customHeight="1" spans="1:4">
      <c r="A86" s="300"/>
      <c r="B86" s="304"/>
      <c r="C86" s="295" t="s">
        <v>104</v>
      </c>
      <c r="D86" s="295" t="s">
        <v>103</v>
      </c>
    </row>
    <row r="87" ht="18" customHeight="1" spans="1:4">
      <c r="A87" s="300"/>
      <c r="B87" s="305"/>
      <c r="C87" s="295" t="s">
        <v>105</v>
      </c>
      <c r="D87" s="295" t="s">
        <v>106</v>
      </c>
    </row>
    <row r="88" ht="20.25" customHeight="1" spans="1:4">
      <c r="A88" s="300"/>
      <c r="B88" s="303" t="s">
        <v>107</v>
      </c>
      <c r="C88" s="295" t="s">
        <v>108</v>
      </c>
      <c r="D88" s="295" t="s">
        <v>109</v>
      </c>
    </row>
    <row r="89" ht="20.25" customHeight="1" spans="1:4">
      <c r="A89" s="300"/>
      <c r="B89" s="304"/>
      <c r="C89" s="295" t="s">
        <v>110</v>
      </c>
      <c r="D89" s="295" t="s">
        <v>111</v>
      </c>
    </row>
    <row r="90" ht="20.25" customHeight="1" spans="1:4">
      <c r="A90" s="300"/>
      <c r="B90" s="304"/>
      <c r="C90" s="295" t="s">
        <v>112</v>
      </c>
      <c r="D90" s="295" t="s">
        <v>113</v>
      </c>
    </row>
    <row r="91" ht="20.25" customHeight="1" spans="1:4">
      <c r="A91" s="300"/>
      <c r="B91" s="304"/>
      <c r="C91" s="295" t="s">
        <v>114</v>
      </c>
      <c r="D91" s="295" t="s">
        <v>115</v>
      </c>
    </row>
    <row r="92" ht="21" customHeight="1" spans="1:4">
      <c r="A92" s="300"/>
      <c r="B92" s="304"/>
      <c r="C92" s="295" t="s">
        <v>116</v>
      </c>
      <c r="D92" s="295" t="s">
        <v>117</v>
      </c>
    </row>
    <row r="93" ht="21" customHeight="1" spans="1:4">
      <c r="A93" s="300"/>
      <c r="B93" s="304"/>
      <c r="C93" s="295" t="s">
        <v>118</v>
      </c>
      <c r="D93" s="295" t="s">
        <v>119</v>
      </c>
    </row>
    <row r="94" ht="21" customHeight="1" spans="1:4">
      <c r="A94" s="300"/>
      <c r="B94" s="304"/>
      <c r="C94" s="295" t="s">
        <v>120</v>
      </c>
      <c r="D94" s="295" t="s">
        <v>121</v>
      </c>
    </row>
    <row r="95" ht="21" customHeight="1" spans="1:4">
      <c r="A95" s="300"/>
      <c r="B95" s="304"/>
      <c r="C95" s="295" t="s">
        <v>122</v>
      </c>
      <c r="D95" s="295" t="s">
        <v>121</v>
      </c>
    </row>
    <row r="96" ht="21" customHeight="1" spans="1:4">
      <c r="A96" s="300"/>
      <c r="B96" s="305"/>
      <c r="C96" s="295" t="s">
        <v>123</v>
      </c>
      <c r="D96" s="295" t="s">
        <v>124</v>
      </c>
    </row>
    <row r="97" ht="21" customHeight="1" spans="1:4">
      <c r="A97" s="300"/>
      <c r="B97" s="303" t="s">
        <v>125</v>
      </c>
      <c r="C97" s="295" t="s">
        <v>126</v>
      </c>
      <c r="D97" s="295" t="s">
        <v>127</v>
      </c>
    </row>
    <row r="98" ht="21" customHeight="1" spans="1:4">
      <c r="A98" s="300"/>
      <c r="B98" s="304"/>
      <c r="C98" s="295" t="s">
        <v>128</v>
      </c>
      <c r="D98" s="295" t="s">
        <v>129</v>
      </c>
    </row>
    <row r="99" ht="21" customHeight="1" spans="1:4">
      <c r="A99" s="300"/>
      <c r="B99" s="304"/>
      <c r="C99" s="295" t="s">
        <v>130</v>
      </c>
      <c r="D99" s="295" t="s">
        <v>129</v>
      </c>
    </row>
    <row r="100" ht="21" customHeight="1" spans="1:4">
      <c r="A100" s="300"/>
      <c r="B100" s="304"/>
      <c r="C100" s="295" t="s">
        <v>131</v>
      </c>
      <c r="D100" s="295" t="s">
        <v>127</v>
      </c>
    </row>
    <row r="101" ht="21" customHeight="1" spans="1:4">
      <c r="A101" s="300"/>
      <c r="B101" s="305"/>
      <c r="C101" s="295" t="s">
        <v>132</v>
      </c>
      <c r="D101" s="295" t="s">
        <v>133</v>
      </c>
    </row>
    <row r="102" ht="21" customHeight="1" spans="1:4">
      <c r="A102" s="300"/>
      <c r="B102" s="303" t="s">
        <v>134</v>
      </c>
      <c r="C102" s="295" t="s">
        <v>135</v>
      </c>
      <c r="D102" s="295" t="s">
        <v>136</v>
      </c>
    </row>
    <row r="103" ht="21" customHeight="1" spans="1:4">
      <c r="A103" s="306"/>
      <c r="B103" s="305"/>
      <c r="C103" s="295" t="s">
        <v>137</v>
      </c>
      <c r="D103" s="295" t="s">
        <v>138</v>
      </c>
    </row>
    <row r="104" ht="21" customHeight="1" spans="1:4">
      <c r="A104" s="281" t="s">
        <v>139</v>
      </c>
      <c r="B104" s="282"/>
      <c r="C104" s="282"/>
      <c r="D104" s="282"/>
    </row>
    <row r="105" ht="21" customHeight="1" spans="1:4">
      <c r="A105" s="307" t="s">
        <v>140</v>
      </c>
      <c r="B105" s="287" t="s">
        <v>3</v>
      </c>
      <c r="C105" s="285" t="s">
        <v>4</v>
      </c>
      <c r="D105" s="286" t="s">
        <v>141</v>
      </c>
    </row>
    <row r="106" ht="21" customHeight="1" spans="1:4">
      <c r="A106" s="307"/>
      <c r="B106" s="287"/>
      <c r="C106" s="284"/>
      <c r="D106" s="287"/>
    </row>
    <row r="107" ht="21" customHeight="1" spans="1:4">
      <c r="A107" s="307"/>
      <c r="B107" s="308" t="s">
        <v>142</v>
      </c>
      <c r="C107" s="295" t="s">
        <v>143</v>
      </c>
      <c r="D107" s="295">
        <v>894</v>
      </c>
    </row>
    <row r="108" ht="21" customHeight="1" spans="1:4">
      <c r="A108" s="307"/>
      <c r="B108" s="309"/>
      <c r="C108" s="295" t="s">
        <v>144</v>
      </c>
      <c r="D108" s="295">
        <v>298</v>
      </c>
    </row>
    <row r="109" ht="21" customHeight="1" spans="1:4">
      <c r="A109" s="307"/>
      <c r="B109" s="309"/>
      <c r="C109" s="295" t="s">
        <v>145</v>
      </c>
      <c r="D109" s="295">
        <v>306</v>
      </c>
    </row>
    <row r="110" ht="21" customHeight="1" spans="1:4">
      <c r="A110" s="307"/>
      <c r="B110" s="309"/>
      <c r="C110" s="295" t="s">
        <v>146</v>
      </c>
      <c r="D110" s="295">
        <v>295</v>
      </c>
    </row>
    <row r="111" ht="21" customHeight="1" spans="1:4">
      <c r="A111" s="307"/>
      <c r="B111" s="309"/>
      <c r="C111" s="295" t="s">
        <v>147</v>
      </c>
      <c r="D111" s="295">
        <v>605</v>
      </c>
    </row>
    <row r="112" ht="21" customHeight="1" spans="1:4">
      <c r="A112" s="307"/>
      <c r="B112" s="310"/>
      <c r="C112" s="295" t="s">
        <v>148</v>
      </c>
      <c r="D112" s="295">
        <v>600</v>
      </c>
    </row>
    <row r="113" ht="21" customHeight="1" spans="1:4">
      <c r="A113" s="307"/>
      <c r="B113" s="303" t="s">
        <v>149</v>
      </c>
      <c r="C113" s="295" t="s">
        <v>150</v>
      </c>
      <c r="D113" s="295">
        <v>32</v>
      </c>
    </row>
    <row r="114" ht="21" customHeight="1" spans="1:4">
      <c r="A114" s="307"/>
      <c r="B114" s="304"/>
      <c r="C114" s="295" t="s">
        <v>151</v>
      </c>
      <c r="D114" s="295">
        <v>32</v>
      </c>
    </row>
    <row r="115" ht="21" customHeight="1" spans="1:4">
      <c r="A115" s="307"/>
      <c r="B115" s="304"/>
      <c r="C115" s="295" t="s">
        <v>152</v>
      </c>
      <c r="D115" s="295">
        <v>64</v>
      </c>
    </row>
    <row r="116" ht="21" customHeight="1" spans="1:4">
      <c r="A116" s="307"/>
      <c r="B116" s="304"/>
      <c r="C116" s="295" t="s">
        <v>153</v>
      </c>
      <c r="D116" s="295">
        <v>50</v>
      </c>
    </row>
    <row r="117" ht="21" customHeight="1" spans="1:4">
      <c r="A117" s="307"/>
      <c r="B117" s="304"/>
      <c r="C117" s="295" t="s">
        <v>154</v>
      </c>
      <c r="D117" s="295">
        <v>80</v>
      </c>
    </row>
    <row r="118" ht="21" customHeight="1" spans="1:4">
      <c r="A118" s="307"/>
      <c r="B118" s="304"/>
      <c r="C118" s="295" t="s">
        <v>155</v>
      </c>
      <c r="D118" s="295">
        <v>80</v>
      </c>
    </row>
    <row r="119" ht="21" customHeight="1" spans="1:4">
      <c r="A119" s="307"/>
      <c r="B119" s="304"/>
      <c r="C119" s="295" t="s">
        <v>156</v>
      </c>
      <c r="D119" s="295">
        <v>80</v>
      </c>
    </row>
    <row r="120" ht="21" customHeight="1" spans="1:4">
      <c r="A120" s="307"/>
      <c r="B120" s="304"/>
      <c r="C120" s="295" t="s">
        <v>157</v>
      </c>
      <c r="D120" s="295">
        <v>160</v>
      </c>
    </row>
    <row r="121" ht="21" customHeight="1" spans="1:4">
      <c r="A121" s="307"/>
      <c r="B121" s="304"/>
      <c r="C121" s="295" t="s">
        <v>158</v>
      </c>
      <c r="D121" s="295">
        <v>44</v>
      </c>
    </row>
    <row r="122" ht="21" customHeight="1" spans="1:4">
      <c r="A122" s="307"/>
      <c r="B122" s="304"/>
      <c r="C122" s="295" t="s">
        <v>159</v>
      </c>
      <c r="D122" s="295">
        <v>30</v>
      </c>
    </row>
    <row r="123" ht="21" customHeight="1" spans="1:4">
      <c r="A123" s="307"/>
      <c r="B123" s="304"/>
      <c r="C123" s="295" t="s">
        <v>160</v>
      </c>
      <c r="D123" s="295">
        <v>150</v>
      </c>
    </row>
    <row r="124" ht="21" customHeight="1" spans="1:4">
      <c r="A124" s="307"/>
      <c r="B124" s="304"/>
      <c r="C124" s="295" t="s">
        <v>161</v>
      </c>
      <c r="D124" s="295">
        <v>127</v>
      </c>
    </row>
    <row r="125" ht="21" customHeight="1" spans="1:4">
      <c r="A125" s="307"/>
      <c r="B125" s="305"/>
      <c r="C125" s="295" t="s">
        <v>162</v>
      </c>
      <c r="D125" s="295">
        <v>330</v>
      </c>
    </row>
  </sheetData>
  <mergeCells count="33">
    <mergeCell ref="A1:D1"/>
    <mergeCell ref="A2:D2"/>
    <mergeCell ref="A33:D33"/>
    <mergeCell ref="A81:D81"/>
    <mergeCell ref="A104:D104"/>
    <mergeCell ref="A3:A32"/>
    <mergeCell ref="A34:A80"/>
    <mergeCell ref="A82:A103"/>
    <mergeCell ref="A105:A125"/>
    <mergeCell ref="B3:B4"/>
    <mergeCell ref="B6:B15"/>
    <mergeCell ref="B16:B17"/>
    <mergeCell ref="B18:B21"/>
    <mergeCell ref="B22:B29"/>
    <mergeCell ref="B35:B38"/>
    <mergeCell ref="B39:B42"/>
    <mergeCell ref="B43:B70"/>
    <mergeCell ref="B71:B74"/>
    <mergeCell ref="B75:B80"/>
    <mergeCell ref="B82:B83"/>
    <mergeCell ref="B84:B87"/>
    <mergeCell ref="B88:B96"/>
    <mergeCell ref="B97:B101"/>
    <mergeCell ref="B102:B103"/>
    <mergeCell ref="B105:B106"/>
    <mergeCell ref="B107:B112"/>
    <mergeCell ref="B113:B125"/>
    <mergeCell ref="C3:C4"/>
    <mergeCell ref="C82:C83"/>
    <mergeCell ref="C105:C106"/>
    <mergeCell ref="D3:D4"/>
    <mergeCell ref="D82:D83"/>
    <mergeCell ref="D105:D106"/>
  </mergeCells>
  <pageMargins left="0.354166666666667" right="0.393055555555556" top="0.747916666666667" bottom="0.747916666666667" header="0.314583333333333" footer="0.314583333333333"/>
  <pageSetup paperSize="9" scale="89" fitToHeight="0" orientation="portrait"/>
  <headerFooter>
    <oddFooter>&amp;C &amp;P</oddFooter>
  </headerFooter>
  <rowBreaks count="3" manualBreakCount="3">
    <brk id="32" max="16383" man="1"/>
    <brk id="70" max="3" man="1"/>
    <brk id="103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1"/>
  <sheetViews>
    <sheetView zoomScale="80" zoomScaleNormal="80" workbookViewId="0">
      <selection activeCell="G12" sqref="G12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5833333333333" style="30" customWidth="1"/>
    <col min="4" max="4" width="40.5833333333333" style="31" customWidth="1"/>
    <col min="5" max="5" width="12.9166666666667" style="30" customWidth="1"/>
    <col min="6" max="6" width="14.4166666666667" style="32" customWidth="1"/>
    <col min="7" max="7" width="10.75" style="32" customWidth="1"/>
    <col min="8" max="253" width="9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5833333333333" style="32" customWidth="1"/>
    <col min="261" max="262" width="14.4166666666667" style="32" customWidth="1"/>
    <col min="263" max="263" width="10.75" style="32" customWidth="1"/>
    <col min="264" max="509" width="9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5833333333333" style="32" customWidth="1"/>
    <col min="517" max="518" width="14.4166666666667" style="32" customWidth="1"/>
    <col min="519" max="519" width="10.75" style="32" customWidth="1"/>
    <col min="520" max="765" width="9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5833333333333" style="32" customWidth="1"/>
    <col min="773" max="774" width="14.4166666666667" style="32" customWidth="1"/>
    <col min="775" max="775" width="10.75" style="32" customWidth="1"/>
    <col min="776" max="1021" width="9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5833333333333" style="32" customWidth="1"/>
    <col min="1029" max="1030" width="14.4166666666667" style="32" customWidth="1"/>
    <col min="1031" max="1031" width="10.75" style="32" customWidth="1"/>
    <col min="1032" max="1277" width="9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5833333333333" style="32" customWidth="1"/>
    <col min="1285" max="1286" width="14.4166666666667" style="32" customWidth="1"/>
    <col min="1287" max="1287" width="10.75" style="32" customWidth="1"/>
    <col min="1288" max="1533" width="9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5833333333333" style="32" customWidth="1"/>
    <col min="1541" max="1542" width="14.4166666666667" style="32" customWidth="1"/>
    <col min="1543" max="1543" width="10.75" style="32" customWidth="1"/>
    <col min="1544" max="1789" width="9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5833333333333" style="32" customWidth="1"/>
    <col min="1797" max="1798" width="14.4166666666667" style="32" customWidth="1"/>
    <col min="1799" max="1799" width="10.75" style="32" customWidth="1"/>
    <col min="1800" max="2045" width="9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5833333333333" style="32" customWidth="1"/>
    <col min="2053" max="2054" width="14.4166666666667" style="32" customWidth="1"/>
    <col min="2055" max="2055" width="10.75" style="32" customWidth="1"/>
    <col min="2056" max="2301" width="9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5833333333333" style="32" customWidth="1"/>
    <col min="2309" max="2310" width="14.4166666666667" style="32" customWidth="1"/>
    <col min="2311" max="2311" width="10.75" style="32" customWidth="1"/>
    <col min="2312" max="2557" width="9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5833333333333" style="32" customWidth="1"/>
    <col min="2565" max="2566" width="14.4166666666667" style="32" customWidth="1"/>
    <col min="2567" max="2567" width="10.75" style="32" customWidth="1"/>
    <col min="2568" max="2813" width="9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5833333333333" style="32" customWidth="1"/>
    <col min="2821" max="2822" width="14.4166666666667" style="32" customWidth="1"/>
    <col min="2823" max="2823" width="10.75" style="32" customWidth="1"/>
    <col min="2824" max="3069" width="9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5833333333333" style="32" customWidth="1"/>
    <col min="3077" max="3078" width="14.4166666666667" style="32" customWidth="1"/>
    <col min="3079" max="3079" width="10.75" style="32" customWidth="1"/>
    <col min="3080" max="3325" width="9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5833333333333" style="32" customWidth="1"/>
    <col min="3333" max="3334" width="14.4166666666667" style="32" customWidth="1"/>
    <col min="3335" max="3335" width="10.75" style="32" customWidth="1"/>
    <col min="3336" max="3581" width="9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5833333333333" style="32" customWidth="1"/>
    <col min="3589" max="3590" width="14.4166666666667" style="32" customWidth="1"/>
    <col min="3591" max="3591" width="10.75" style="32" customWidth="1"/>
    <col min="3592" max="3837" width="9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5833333333333" style="32" customWidth="1"/>
    <col min="3845" max="3846" width="14.4166666666667" style="32" customWidth="1"/>
    <col min="3847" max="3847" width="10.75" style="32" customWidth="1"/>
    <col min="3848" max="4093" width="9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5833333333333" style="32" customWidth="1"/>
    <col min="4101" max="4102" width="14.4166666666667" style="32" customWidth="1"/>
    <col min="4103" max="4103" width="10.75" style="32" customWidth="1"/>
    <col min="4104" max="4349" width="9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5833333333333" style="32" customWidth="1"/>
    <col min="4357" max="4358" width="14.4166666666667" style="32" customWidth="1"/>
    <col min="4359" max="4359" width="10.75" style="32" customWidth="1"/>
    <col min="4360" max="4605" width="9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5833333333333" style="32" customWidth="1"/>
    <col min="4613" max="4614" width="14.4166666666667" style="32" customWidth="1"/>
    <col min="4615" max="4615" width="10.75" style="32" customWidth="1"/>
    <col min="4616" max="4861" width="9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5833333333333" style="32" customWidth="1"/>
    <col min="4869" max="4870" width="14.4166666666667" style="32" customWidth="1"/>
    <col min="4871" max="4871" width="10.75" style="32" customWidth="1"/>
    <col min="4872" max="5117" width="9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5833333333333" style="32" customWidth="1"/>
    <col min="5125" max="5126" width="14.4166666666667" style="32" customWidth="1"/>
    <col min="5127" max="5127" width="10.75" style="32" customWidth="1"/>
    <col min="5128" max="5373" width="9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5833333333333" style="32" customWidth="1"/>
    <col min="5381" max="5382" width="14.4166666666667" style="32" customWidth="1"/>
    <col min="5383" max="5383" width="10.75" style="32" customWidth="1"/>
    <col min="5384" max="5629" width="9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5833333333333" style="32" customWidth="1"/>
    <col min="5637" max="5638" width="14.4166666666667" style="32" customWidth="1"/>
    <col min="5639" max="5639" width="10.75" style="32" customWidth="1"/>
    <col min="5640" max="5885" width="9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5833333333333" style="32" customWidth="1"/>
    <col min="5893" max="5894" width="14.4166666666667" style="32" customWidth="1"/>
    <col min="5895" max="5895" width="10.75" style="32" customWidth="1"/>
    <col min="5896" max="6141" width="9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5833333333333" style="32" customWidth="1"/>
    <col min="6149" max="6150" width="14.4166666666667" style="32" customWidth="1"/>
    <col min="6151" max="6151" width="10.75" style="32" customWidth="1"/>
    <col min="6152" max="6397" width="9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5833333333333" style="32" customWidth="1"/>
    <col min="6405" max="6406" width="14.4166666666667" style="32" customWidth="1"/>
    <col min="6407" max="6407" width="10.75" style="32" customWidth="1"/>
    <col min="6408" max="6653" width="9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5833333333333" style="32" customWidth="1"/>
    <col min="6661" max="6662" width="14.4166666666667" style="32" customWidth="1"/>
    <col min="6663" max="6663" width="10.75" style="32" customWidth="1"/>
    <col min="6664" max="6909" width="9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5833333333333" style="32" customWidth="1"/>
    <col min="6917" max="6918" width="14.4166666666667" style="32" customWidth="1"/>
    <col min="6919" max="6919" width="10.75" style="32" customWidth="1"/>
    <col min="6920" max="7165" width="9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5833333333333" style="32" customWidth="1"/>
    <col min="7173" max="7174" width="14.4166666666667" style="32" customWidth="1"/>
    <col min="7175" max="7175" width="10.75" style="32" customWidth="1"/>
    <col min="7176" max="7421" width="9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5833333333333" style="32" customWidth="1"/>
    <col min="7429" max="7430" width="14.4166666666667" style="32" customWidth="1"/>
    <col min="7431" max="7431" width="10.75" style="32" customWidth="1"/>
    <col min="7432" max="7677" width="9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5833333333333" style="32" customWidth="1"/>
    <col min="7685" max="7686" width="14.4166666666667" style="32" customWidth="1"/>
    <col min="7687" max="7687" width="10.75" style="32" customWidth="1"/>
    <col min="7688" max="7933" width="9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5833333333333" style="32" customWidth="1"/>
    <col min="7941" max="7942" width="14.4166666666667" style="32" customWidth="1"/>
    <col min="7943" max="7943" width="10.75" style="32" customWidth="1"/>
    <col min="7944" max="8189" width="9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5833333333333" style="32" customWidth="1"/>
    <col min="8197" max="8198" width="14.4166666666667" style="32" customWidth="1"/>
    <col min="8199" max="8199" width="10.75" style="32" customWidth="1"/>
    <col min="8200" max="8445" width="9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5833333333333" style="32" customWidth="1"/>
    <col min="8453" max="8454" width="14.4166666666667" style="32" customWidth="1"/>
    <col min="8455" max="8455" width="10.75" style="32" customWidth="1"/>
    <col min="8456" max="8701" width="9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5833333333333" style="32" customWidth="1"/>
    <col min="8709" max="8710" width="14.4166666666667" style="32" customWidth="1"/>
    <col min="8711" max="8711" width="10.75" style="32" customWidth="1"/>
    <col min="8712" max="8957" width="9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5833333333333" style="32" customWidth="1"/>
    <col min="8965" max="8966" width="14.4166666666667" style="32" customWidth="1"/>
    <col min="8967" max="8967" width="10.75" style="32" customWidth="1"/>
    <col min="8968" max="9213" width="9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5833333333333" style="32" customWidth="1"/>
    <col min="9221" max="9222" width="14.4166666666667" style="32" customWidth="1"/>
    <col min="9223" max="9223" width="10.75" style="32" customWidth="1"/>
    <col min="9224" max="9469" width="9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5833333333333" style="32" customWidth="1"/>
    <col min="9477" max="9478" width="14.4166666666667" style="32" customWidth="1"/>
    <col min="9479" max="9479" width="10.75" style="32" customWidth="1"/>
    <col min="9480" max="9725" width="9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5833333333333" style="32" customWidth="1"/>
    <col min="9733" max="9734" width="14.4166666666667" style="32" customWidth="1"/>
    <col min="9735" max="9735" width="10.75" style="32" customWidth="1"/>
    <col min="9736" max="9981" width="9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5833333333333" style="32" customWidth="1"/>
    <col min="9989" max="9990" width="14.4166666666667" style="32" customWidth="1"/>
    <col min="9991" max="9991" width="10.75" style="32" customWidth="1"/>
    <col min="9992" max="10237" width="9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5833333333333" style="32" customWidth="1"/>
    <col min="10245" max="10246" width="14.4166666666667" style="32" customWidth="1"/>
    <col min="10247" max="10247" width="10.75" style="32" customWidth="1"/>
    <col min="10248" max="10493" width="9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5833333333333" style="32" customWidth="1"/>
    <col min="10501" max="10502" width="14.4166666666667" style="32" customWidth="1"/>
    <col min="10503" max="10503" width="10.75" style="32" customWidth="1"/>
    <col min="10504" max="10749" width="9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5833333333333" style="32" customWidth="1"/>
    <col min="10757" max="10758" width="14.4166666666667" style="32" customWidth="1"/>
    <col min="10759" max="10759" width="10.75" style="32" customWidth="1"/>
    <col min="10760" max="11005" width="9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5833333333333" style="32" customWidth="1"/>
    <col min="11013" max="11014" width="14.4166666666667" style="32" customWidth="1"/>
    <col min="11015" max="11015" width="10.75" style="32" customWidth="1"/>
    <col min="11016" max="11261" width="9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5833333333333" style="32" customWidth="1"/>
    <col min="11269" max="11270" width="14.4166666666667" style="32" customWidth="1"/>
    <col min="11271" max="11271" width="10.75" style="32" customWidth="1"/>
    <col min="11272" max="11517" width="9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5833333333333" style="32" customWidth="1"/>
    <col min="11525" max="11526" width="14.4166666666667" style="32" customWidth="1"/>
    <col min="11527" max="11527" width="10.75" style="32" customWidth="1"/>
    <col min="11528" max="11773" width="9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5833333333333" style="32" customWidth="1"/>
    <col min="11781" max="11782" width="14.4166666666667" style="32" customWidth="1"/>
    <col min="11783" max="11783" width="10.75" style="32" customWidth="1"/>
    <col min="11784" max="12029" width="9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5833333333333" style="32" customWidth="1"/>
    <col min="12037" max="12038" width="14.4166666666667" style="32" customWidth="1"/>
    <col min="12039" max="12039" width="10.75" style="32" customWidth="1"/>
    <col min="12040" max="12285" width="9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5833333333333" style="32" customWidth="1"/>
    <col min="12293" max="12294" width="14.4166666666667" style="32" customWidth="1"/>
    <col min="12295" max="12295" width="10.75" style="32" customWidth="1"/>
    <col min="12296" max="12541" width="9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5833333333333" style="32" customWidth="1"/>
    <col min="12549" max="12550" width="14.4166666666667" style="32" customWidth="1"/>
    <col min="12551" max="12551" width="10.75" style="32" customWidth="1"/>
    <col min="12552" max="12797" width="9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5833333333333" style="32" customWidth="1"/>
    <col min="12805" max="12806" width="14.4166666666667" style="32" customWidth="1"/>
    <col min="12807" max="12807" width="10.75" style="32" customWidth="1"/>
    <col min="12808" max="13053" width="9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5833333333333" style="32" customWidth="1"/>
    <col min="13061" max="13062" width="14.4166666666667" style="32" customWidth="1"/>
    <col min="13063" max="13063" width="10.75" style="32" customWidth="1"/>
    <col min="13064" max="13309" width="9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5833333333333" style="32" customWidth="1"/>
    <col min="13317" max="13318" width="14.4166666666667" style="32" customWidth="1"/>
    <col min="13319" max="13319" width="10.75" style="32" customWidth="1"/>
    <col min="13320" max="13565" width="9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5833333333333" style="32" customWidth="1"/>
    <col min="13573" max="13574" width="14.4166666666667" style="32" customWidth="1"/>
    <col min="13575" max="13575" width="10.75" style="32" customWidth="1"/>
    <col min="13576" max="13821" width="9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5833333333333" style="32" customWidth="1"/>
    <col min="13829" max="13830" width="14.4166666666667" style="32" customWidth="1"/>
    <col min="13831" max="13831" width="10.75" style="32" customWidth="1"/>
    <col min="13832" max="14077" width="9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5833333333333" style="32" customWidth="1"/>
    <col min="14085" max="14086" width="14.4166666666667" style="32" customWidth="1"/>
    <col min="14087" max="14087" width="10.75" style="32" customWidth="1"/>
    <col min="14088" max="14333" width="9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5833333333333" style="32" customWidth="1"/>
    <col min="14341" max="14342" width="14.4166666666667" style="32" customWidth="1"/>
    <col min="14343" max="14343" width="10.75" style="32" customWidth="1"/>
    <col min="14344" max="14589" width="9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5833333333333" style="32" customWidth="1"/>
    <col min="14597" max="14598" width="14.4166666666667" style="32" customWidth="1"/>
    <col min="14599" max="14599" width="10.75" style="32" customWidth="1"/>
    <col min="14600" max="14845" width="9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5833333333333" style="32" customWidth="1"/>
    <col min="14853" max="14854" width="14.4166666666667" style="32" customWidth="1"/>
    <col min="14855" max="14855" width="10.75" style="32" customWidth="1"/>
    <col min="14856" max="15101" width="9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5833333333333" style="32" customWidth="1"/>
    <col min="15109" max="15110" width="14.4166666666667" style="32" customWidth="1"/>
    <col min="15111" max="15111" width="10.75" style="32" customWidth="1"/>
    <col min="15112" max="15357" width="9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5833333333333" style="32" customWidth="1"/>
    <col min="15365" max="15366" width="14.4166666666667" style="32" customWidth="1"/>
    <col min="15367" max="15367" width="10.75" style="32" customWidth="1"/>
    <col min="15368" max="15613" width="9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5833333333333" style="32" customWidth="1"/>
    <col min="15621" max="15622" width="14.4166666666667" style="32" customWidth="1"/>
    <col min="15623" max="15623" width="10.75" style="32" customWidth="1"/>
    <col min="15624" max="15869" width="9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5833333333333" style="32" customWidth="1"/>
    <col min="15877" max="15878" width="14.4166666666667" style="32" customWidth="1"/>
    <col min="15879" max="15879" width="10.75" style="32" customWidth="1"/>
    <col min="15880" max="16125" width="9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5833333333333" style="32" customWidth="1"/>
    <col min="16133" max="16134" width="14.4166666666667" style="32" customWidth="1"/>
    <col min="16135" max="16135" width="10.75" style="32" customWidth="1"/>
    <col min="16136" max="16384" width="9" style="32"/>
  </cols>
  <sheetData>
    <row r="1" ht="32.25" spans="1:5">
      <c r="A1" s="142" t="s">
        <v>362</v>
      </c>
      <c r="B1" s="143"/>
      <c r="C1" s="143"/>
      <c r="D1" s="143"/>
      <c r="E1" s="143"/>
    </row>
    <row r="2" ht="33.75" spans="1:5">
      <c r="A2" s="144"/>
      <c r="B2" s="145" t="s">
        <v>363</v>
      </c>
      <c r="C2" s="146"/>
      <c r="D2" s="146"/>
      <c r="E2" s="146"/>
    </row>
    <row r="3" ht="18.75" spans="1:5">
      <c r="A3" s="35"/>
      <c r="B3" s="36"/>
      <c r="C3" s="36"/>
      <c r="D3" s="36"/>
      <c r="E3" s="36"/>
    </row>
    <row r="4" customHeight="1" spans="1:5">
      <c r="A4" s="37" t="s">
        <v>164</v>
      </c>
      <c r="B4" s="38"/>
      <c r="C4" s="38"/>
      <c r="D4" s="38"/>
      <c r="E4" s="38"/>
    </row>
    <row r="5" s="24" customFormat="1" ht="18.75" spans="1:5">
      <c r="A5" s="39" t="s">
        <v>165</v>
      </c>
      <c r="B5" s="39" t="s">
        <v>166</v>
      </c>
      <c r="C5" s="39" t="s">
        <v>185</v>
      </c>
      <c r="D5" s="39" t="s">
        <v>273</v>
      </c>
      <c r="E5" s="39" t="s">
        <v>186</v>
      </c>
    </row>
    <row r="6" s="24" customFormat="1" ht="18.75" spans="1:5">
      <c r="A6" s="46">
        <v>1</v>
      </c>
      <c r="B6" s="147" t="s">
        <v>170</v>
      </c>
      <c r="C6" s="48" t="s">
        <v>171</v>
      </c>
      <c r="D6" s="49" t="s">
        <v>364</v>
      </c>
      <c r="E6" s="50">
        <f>14*2.4</f>
        <v>33.6</v>
      </c>
    </row>
    <row r="7" s="24" customFormat="1" ht="18.75" spans="1:5">
      <c r="A7" s="46">
        <v>2</v>
      </c>
      <c r="B7" s="147" t="s">
        <v>274</v>
      </c>
      <c r="C7" s="51" t="s">
        <v>275</v>
      </c>
      <c r="D7" s="49" t="s">
        <v>365</v>
      </c>
      <c r="E7" s="52">
        <v>2</v>
      </c>
    </row>
    <row r="8" s="24" customFormat="1" ht="18.75" spans="1:5">
      <c r="A8" s="46">
        <v>3</v>
      </c>
      <c r="B8" s="48" t="s">
        <v>175</v>
      </c>
      <c r="C8" s="48"/>
      <c r="D8" s="49"/>
      <c r="E8" s="50">
        <f>14*2.4</f>
        <v>33.6</v>
      </c>
    </row>
    <row r="9" ht="18.75" spans="1:5">
      <c r="A9" s="46">
        <v>4</v>
      </c>
      <c r="B9" s="147" t="s">
        <v>277</v>
      </c>
      <c r="C9" s="48" t="s">
        <v>366</v>
      </c>
      <c r="D9" s="49" t="s">
        <v>367</v>
      </c>
      <c r="E9" s="50">
        <f>14*3.6</f>
        <v>50.4</v>
      </c>
    </row>
    <row r="10" ht="18.75" spans="1:5">
      <c r="A10" s="46">
        <v>5</v>
      </c>
      <c r="B10" s="47" t="s">
        <v>181</v>
      </c>
      <c r="C10" s="51" t="s">
        <v>182</v>
      </c>
      <c r="D10" s="49" t="s">
        <v>280</v>
      </c>
      <c r="E10" s="52">
        <v>2</v>
      </c>
    </row>
    <row r="11" s="24" customFormat="1" spans="1:5">
      <c r="A11" s="53"/>
      <c r="B11" s="53"/>
      <c r="C11" s="53"/>
      <c r="D11" s="53"/>
      <c r="E11" s="53"/>
    </row>
    <row r="12" customHeight="1" spans="1:5">
      <c r="A12" s="54"/>
      <c r="B12" s="55"/>
      <c r="C12" s="55"/>
      <c r="D12" s="55"/>
      <c r="E12" s="55"/>
    </row>
    <row r="14" customHeight="1" spans="1:5">
      <c r="A14" s="37" t="s">
        <v>184</v>
      </c>
      <c r="B14" s="38"/>
      <c r="C14" s="38"/>
      <c r="D14" s="38"/>
      <c r="E14" s="38"/>
    </row>
    <row r="15" ht="17.75" customHeight="1" spans="1:5">
      <c r="A15" s="39" t="s">
        <v>165</v>
      </c>
      <c r="B15" s="39" t="s">
        <v>166</v>
      </c>
      <c r="C15" s="56" t="s">
        <v>185</v>
      </c>
      <c r="D15" s="57"/>
      <c r="E15" s="39" t="s">
        <v>186</v>
      </c>
    </row>
    <row r="16" ht="18.75" spans="1:5">
      <c r="A16" s="58" t="s">
        <v>187</v>
      </c>
      <c r="B16" s="59"/>
      <c r="C16" s="59"/>
      <c r="D16" s="59"/>
      <c r="E16" s="59"/>
    </row>
    <row r="17" s="26" customFormat="1" ht="18.75" spans="1:5">
      <c r="A17" s="46">
        <v>1</v>
      </c>
      <c r="B17" s="60" t="s">
        <v>188</v>
      </c>
      <c r="C17" s="60" t="s">
        <v>189</v>
      </c>
      <c r="D17" s="61"/>
      <c r="E17" s="62">
        <v>1</v>
      </c>
    </row>
    <row r="18" s="141" customFormat="1" ht="18.75" spans="1:5">
      <c r="A18" s="46">
        <v>2</v>
      </c>
      <c r="B18" s="48" t="s">
        <v>282</v>
      </c>
      <c r="C18" s="60"/>
      <c r="D18" s="61"/>
      <c r="E18" s="148">
        <v>8</v>
      </c>
    </row>
    <row r="19" s="141" customFormat="1" ht="18.75" spans="1:5">
      <c r="A19" s="46">
        <v>3</v>
      </c>
      <c r="B19" s="48" t="s">
        <v>195</v>
      </c>
      <c r="C19" s="60"/>
      <c r="D19" s="61"/>
      <c r="E19" s="62">
        <v>4</v>
      </c>
    </row>
    <row r="20" s="141" customFormat="1" ht="18.75" spans="1:5">
      <c r="A20" s="46">
        <v>6</v>
      </c>
      <c r="B20" s="60" t="s">
        <v>198</v>
      </c>
      <c r="C20" s="60"/>
      <c r="D20" s="61"/>
      <c r="E20" s="62">
        <v>4</v>
      </c>
    </row>
    <row r="21" s="141" customFormat="1" ht="18.75" spans="1:5">
      <c r="A21" s="46">
        <v>7</v>
      </c>
      <c r="B21" s="60" t="s">
        <v>201</v>
      </c>
      <c r="C21" s="60"/>
      <c r="D21" s="61"/>
      <c r="E21" s="62">
        <v>2</v>
      </c>
    </row>
    <row r="22" s="141" customFormat="1" ht="18.75" spans="1:5">
      <c r="A22" s="46">
        <v>8</v>
      </c>
      <c r="B22" s="60" t="s">
        <v>202</v>
      </c>
      <c r="C22" s="60"/>
      <c r="D22" s="61"/>
      <c r="E22" s="62">
        <v>1</v>
      </c>
    </row>
    <row r="23" s="141" customFormat="1" ht="18.75" spans="1:5">
      <c r="A23" s="46">
        <v>9</v>
      </c>
      <c r="B23" s="149" t="s">
        <v>283</v>
      </c>
      <c r="C23" s="60" t="s">
        <v>206</v>
      </c>
      <c r="D23" s="61"/>
      <c r="E23" s="65">
        <v>2</v>
      </c>
    </row>
    <row r="24" s="141" customFormat="1" ht="18.75" spans="1:5">
      <c r="A24" s="46">
        <v>10</v>
      </c>
      <c r="B24" s="60" t="s">
        <v>207</v>
      </c>
      <c r="C24" s="60"/>
      <c r="D24" s="61"/>
      <c r="E24" s="65">
        <v>4</v>
      </c>
    </row>
    <row r="25" s="141" customFormat="1" ht="18.75" spans="1:5">
      <c r="A25" s="46">
        <v>11</v>
      </c>
      <c r="B25" s="60" t="s">
        <v>208</v>
      </c>
      <c r="C25" s="60" t="s">
        <v>209</v>
      </c>
      <c r="D25" s="61"/>
      <c r="E25" s="62">
        <v>2</v>
      </c>
    </row>
    <row r="26" s="141" customFormat="1" ht="18.75" spans="1:5">
      <c r="A26" s="46">
        <v>12</v>
      </c>
      <c r="B26" s="60" t="s">
        <v>210</v>
      </c>
      <c r="C26" s="60"/>
      <c r="D26" s="61"/>
      <c r="E26" s="66">
        <v>1</v>
      </c>
    </row>
    <row r="27" s="141" customFormat="1" ht="18.75" spans="1:5">
      <c r="A27" s="46">
        <v>13</v>
      </c>
      <c r="B27" s="60" t="s">
        <v>211</v>
      </c>
      <c r="C27" s="60"/>
      <c r="D27" s="61"/>
      <c r="E27" s="52">
        <v>1</v>
      </c>
    </row>
    <row r="28" s="141" customFormat="1" ht="18.75" spans="1:5">
      <c r="A28" s="46">
        <v>14</v>
      </c>
      <c r="B28" s="60" t="s">
        <v>213</v>
      </c>
      <c r="C28" s="60"/>
      <c r="D28" s="61"/>
      <c r="E28" s="67">
        <v>1</v>
      </c>
    </row>
    <row r="29" ht="18.75" spans="1:5">
      <c r="A29" s="46">
        <v>15</v>
      </c>
      <c r="B29" s="149" t="s">
        <v>284</v>
      </c>
      <c r="C29" s="150" t="s">
        <v>285</v>
      </c>
      <c r="D29" s="150"/>
      <c r="E29" s="152">
        <v>6</v>
      </c>
    </row>
    <row r="30" customHeight="1" spans="1:5">
      <c r="A30" s="153">
        <v>16</v>
      </c>
      <c r="B30" s="154" t="s">
        <v>286</v>
      </c>
      <c r="C30" s="150" t="s">
        <v>287</v>
      </c>
      <c r="D30" s="150"/>
      <c r="E30" s="155">
        <v>1</v>
      </c>
    </row>
    <row r="31" spans="1:5">
      <c r="A31" s="153"/>
      <c r="B31" s="154"/>
      <c r="C31" s="158" t="s">
        <v>288</v>
      </c>
      <c r="D31" s="158"/>
      <c r="E31" s="160">
        <v>8</v>
      </c>
    </row>
    <row r="32" spans="1:5">
      <c r="A32" s="140"/>
      <c r="B32" s="140"/>
      <c r="C32" s="140"/>
      <c r="D32" s="140"/>
      <c r="E32" s="140"/>
    </row>
    <row r="33" ht="18.75" spans="1:5">
      <c r="A33" s="58" t="s">
        <v>214</v>
      </c>
      <c r="B33" s="59"/>
      <c r="C33" s="59"/>
      <c r="D33" s="59"/>
      <c r="E33" s="59"/>
    </row>
    <row r="34" ht="18.75" spans="1:5">
      <c r="A34" s="68">
        <v>1</v>
      </c>
      <c r="B34" s="69" t="s">
        <v>215</v>
      </c>
      <c r="C34" s="70" t="s">
        <v>216</v>
      </c>
      <c r="D34" s="71" t="s">
        <v>217</v>
      </c>
      <c r="E34" s="72">
        <v>1</v>
      </c>
    </row>
    <row r="35" customHeight="1" spans="1:5">
      <c r="A35" s="73"/>
      <c r="B35" s="74"/>
      <c r="C35" s="75" t="s">
        <v>350</v>
      </c>
      <c r="D35" s="76"/>
      <c r="E35" s="77">
        <v>1</v>
      </c>
    </row>
    <row r="36" customHeight="1" spans="1:5">
      <c r="A36" s="73"/>
      <c r="B36" s="74"/>
      <c r="C36" s="75" t="s">
        <v>219</v>
      </c>
      <c r="D36" s="76"/>
      <c r="E36" s="78">
        <v>4</v>
      </c>
    </row>
    <row r="37" customHeight="1" spans="1:5">
      <c r="A37" s="73"/>
      <c r="B37" s="74"/>
      <c r="C37" s="79" t="s">
        <v>220</v>
      </c>
      <c r="D37" s="80"/>
      <c r="E37" s="81">
        <v>2</v>
      </c>
    </row>
    <row r="38" customHeight="1" spans="1:5">
      <c r="A38" s="73"/>
      <c r="B38" s="74"/>
      <c r="C38" s="75" t="s">
        <v>221</v>
      </c>
      <c r="D38" s="76"/>
      <c r="E38" s="82">
        <v>200</v>
      </c>
    </row>
    <row r="39" customHeight="1" spans="1:5">
      <c r="A39" s="83"/>
      <c r="B39" s="84"/>
      <c r="C39" s="75" t="s">
        <v>222</v>
      </c>
      <c r="D39" s="85"/>
      <c r="E39" s="85"/>
    </row>
    <row r="40" spans="1:5">
      <c r="A40" s="86"/>
      <c r="B40" s="87"/>
      <c r="C40" s="87"/>
      <c r="D40" s="87"/>
      <c r="E40" s="87"/>
    </row>
    <row r="41" ht="18.75" spans="1:5">
      <c r="A41" s="88" t="s">
        <v>223</v>
      </c>
      <c r="B41" s="89"/>
      <c r="C41" s="89"/>
      <c r="D41" s="89"/>
      <c r="E41" s="89"/>
    </row>
    <row r="42" customHeight="1" spans="1:5">
      <c r="A42" s="73">
        <v>1</v>
      </c>
      <c r="B42" s="174" t="s">
        <v>368</v>
      </c>
      <c r="C42" s="75" t="s">
        <v>369</v>
      </c>
      <c r="D42" s="76"/>
      <c r="E42" s="81">
        <v>2</v>
      </c>
    </row>
    <row r="43" customHeight="1" spans="1:5">
      <c r="A43" s="73"/>
      <c r="B43" s="74"/>
      <c r="C43" s="75" t="s">
        <v>370</v>
      </c>
      <c r="D43" s="76"/>
      <c r="E43" s="52">
        <v>2</v>
      </c>
    </row>
    <row r="44" customHeight="1" spans="1:5">
      <c r="A44" s="73"/>
      <c r="B44" s="74"/>
      <c r="C44" s="163" t="s">
        <v>248</v>
      </c>
      <c r="D44" s="164"/>
      <c r="E44" s="81">
        <v>2</v>
      </c>
    </row>
    <row r="45" spans="1:5">
      <c r="A45" s="110">
        <v>2</v>
      </c>
      <c r="B45" s="176" t="s">
        <v>289</v>
      </c>
      <c r="C45" s="176" t="s">
        <v>371</v>
      </c>
      <c r="D45" s="176"/>
      <c r="E45" s="111">
        <v>1</v>
      </c>
    </row>
    <row r="46" ht="18.75" spans="1:5">
      <c r="A46" s="110"/>
      <c r="B46" s="176"/>
      <c r="C46" s="175" t="s">
        <v>372</v>
      </c>
      <c r="D46" s="175"/>
      <c r="E46" s="111">
        <v>2</v>
      </c>
    </row>
    <row r="47" ht="17.25" customHeight="1" spans="1:5">
      <c r="A47" s="110"/>
      <c r="B47" s="176"/>
      <c r="C47" s="75" t="s">
        <v>291</v>
      </c>
      <c r="D47" s="76"/>
      <c r="E47" s="111">
        <v>1</v>
      </c>
    </row>
    <row r="48" ht="18.75" spans="1:5">
      <c r="A48" s="110">
        <v>3</v>
      </c>
      <c r="B48" s="70" t="s">
        <v>293</v>
      </c>
      <c r="C48" s="75"/>
      <c r="D48" s="76"/>
      <c r="E48" s="167">
        <v>2</v>
      </c>
    </row>
    <row r="49" ht="18.75" spans="1:5">
      <c r="A49" s="110">
        <v>4</v>
      </c>
      <c r="B49" s="70" t="s">
        <v>245</v>
      </c>
      <c r="C49" s="75"/>
      <c r="D49" s="76"/>
      <c r="E49" s="111">
        <v>2</v>
      </c>
    </row>
    <row r="50" ht="18.75" spans="1:5">
      <c r="A50" s="110">
        <v>5</v>
      </c>
      <c r="B50" s="70" t="s">
        <v>294</v>
      </c>
      <c r="C50" s="75"/>
      <c r="D50" s="76"/>
      <c r="E50" s="111">
        <v>1</v>
      </c>
    </row>
    <row r="51" ht="18.75" spans="1:5">
      <c r="A51" s="110">
        <v>6</v>
      </c>
      <c r="B51" s="70" t="s">
        <v>246</v>
      </c>
      <c r="C51" s="75"/>
      <c r="D51" s="76"/>
      <c r="E51" s="112">
        <v>1</v>
      </c>
    </row>
    <row r="52" spans="1:5">
      <c r="A52" s="177"/>
      <c r="B52" s="177"/>
      <c r="C52" s="177"/>
      <c r="D52" s="177"/>
      <c r="E52" s="177"/>
    </row>
    <row r="53" ht="18.75" spans="1:5">
      <c r="A53" s="88" t="s">
        <v>249</v>
      </c>
      <c r="B53" s="89"/>
      <c r="C53" s="89"/>
      <c r="D53" s="89"/>
      <c r="E53" s="89"/>
    </row>
    <row r="54" ht="18.75" spans="1:5">
      <c r="A54" s="110">
        <v>1</v>
      </c>
      <c r="B54" s="168" t="s">
        <v>295</v>
      </c>
      <c r="C54" s="169"/>
      <c r="D54" s="170"/>
      <c r="E54" s="78">
        <v>1</v>
      </c>
    </row>
    <row r="55" s="141" customFormat="1" customHeight="1" spans="1:5">
      <c r="A55" s="110">
        <v>2</v>
      </c>
      <c r="B55" s="120" t="s">
        <v>255</v>
      </c>
      <c r="C55" s="120" t="s">
        <v>296</v>
      </c>
      <c r="D55" s="124"/>
      <c r="E55" s="125">
        <v>4</v>
      </c>
    </row>
    <row r="56" s="141" customFormat="1" ht="18.75" spans="1:5">
      <c r="A56" s="110">
        <v>3</v>
      </c>
      <c r="B56" s="120" t="s">
        <v>257</v>
      </c>
      <c r="C56" s="121"/>
      <c r="D56" s="122"/>
      <c r="E56" s="125">
        <v>16</v>
      </c>
    </row>
    <row r="57" s="141" customFormat="1" ht="18.75" spans="1:5">
      <c r="A57" s="110">
        <v>4</v>
      </c>
      <c r="B57" s="120" t="s">
        <v>261</v>
      </c>
      <c r="C57" s="121" t="s">
        <v>297</v>
      </c>
      <c r="D57" s="122"/>
      <c r="E57" s="126">
        <v>12</v>
      </c>
    </row>
    <row r="58" s="141" customFormat="1" ht="18.75" spans="1:5">
      <c r="A58" s="110">
        <v>5</v>
      </c>
      <c r="B58" s="120" t="s">
        <v>298</v>
      </c>
      <c r="C58" s="121"/>
      <c r="D58" s="122"/>
      <c r="E58" s="123">
        <v>1</v>
      </c>
    </row>
    <row r="59" ht="18.75" spans="1:5">
      <c r="A59" s="110">
        <v>6</v>
      </c>
      <c r="B59" s="70" t="s">
        <v>246</v>
      </c>
      <c r="C59" s="75"/>
      <c r="D59" s="76"/>
      <c r="E59" s="112">
        <v>1</v>
      </c>
    </row>
    <row r="60" spans="1:5">
      <c r="A60" s="127"/>
      <c r="B60" s="128"/>
      <c r="C60" s="128"/>
      <c r="D60" s="128"/>
      <c r="E60" s="128"/>
    </row>
    <row r="61" ht="18.75" spans="1:5">
      <c r="A61" s="54"/>
      <c r="B61" s="55"/>
      <c r="C61" s="55"/>
      <c r="D61" s="55"/>
      <c r="E61" s="55"/>
    </row>
    <row r="63" customHeight="1" spans="1:5">
      <c r="A63" s="37" t="s">
        <v>263</v>
      </c>
      <c r="B63" s="38"/>
      <c r="C63" s="38"/>
      <c r="D63" s="38"/>
      <c r="E63" s="38"/>
    </row>
    <row r="64" customHeight="1" spans="1:5">
      <c r="A64" s="39" t="s">
        <v>165</v>
      </c>
      <c r="B64" s="39" t="s">
        <v>166</v>
      </c>
      <c r="C64" s="56" t="s">
        <v>167</v>
      </c>
      <c r="D64" s="57"/>
      <c r="E64" s="39" t="s">
        <v>169</v>
      </c>
    </row>
    <row r="65" ht="18.75" spans="1:5">
      <c r="A65" s="129" t="s">
        <v>264</v>
      </c>
      <c r="B65" s="130"/>
      <c r="C65" s="130"/>
      <c r="D65" s="130"/>
      <c r="E65" s="130"/>
    </row>
    <row r="66" ht="18.75" spans="1:5">
      <c r="A66" s="131">
        <v>1</v>
      </c>
      <c r="B66" s="132" t="s">
        <v>265</v>
      </c>
      <c r="C66" s="133"/>
      <c r="D66" s="134"/>
      <c r="E66" s="135">
        <v>1</v>
      </c>
    </row>
    <row r="67" ht="18.75" spans="1:5">
      <c r="A67" s="131">
        <v>2</v>
      </c>
      <c r="B67" s="139" t="s">
        <v>267</v>
      </c>
      <c r="C67" s="137"/>
      <c r="D67" s="138"/>
      <c r="E67" s="135">
        <v>3</v>
      </c>
    </row>
    <row r="68" ht="18.75" spans="1:5">
      <c r="A68" s="131">
        <v>3</v>
      </c>
      <c r="B68" s="139" t="s">
        <v>269</v>
      </c>
      <c r="C68" s="137"/>
      <c r="D68" s="138"/>
      <c r="E68" s="135">
        <v>1</v>
      </c>
    </row>
    <row r="69" ht="18.75" spans="1:5">
      <c r="A69" s="131">
        <v>4</v>
      </c>
      <c r="B69" s="139" t="s">
        <v>271</v>
      </c>
      <c r="C69" s="137"/>
      <c r="D69" s="138"/>
      <c r="E69" s="135">
        <v>1</v>
      </c>
    </row>
    <row r="70" spans="1:5">
      <c r="A70" s="53"/>
      <c r="B70" s="53"/>
      <c r="C70" s="53"/>
      <c r="D70" s="53"/>
      <c r="E70" s="53"/>
    </row>
    <row r="71" customHeight="1" spans="1:5">
      <c r="A71" s="54"/>
      <c r="B71" s="55"/>
      <c r="C71" s="55"/>
      <c r="D71" s="55"/>
      <c r="E71" s="55"/>
    </row>
  </sheetData>
  <mergeCells count="67">
    <mergeCell ref="A1:E1"/>
    <mergeCell ref="B2:E2"/>
    <mergeCell ref="A4:E4"/>
    <mergeCell ref="A11:E11"/>
    <mergeCell ref="A12:E12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A33:E33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A52:E52"/>
    <mergeCell ref="A53:E53"/>
    <mergeCell ref="C54:D54"/>
    <mergeCell ref="C55:D55"/>
    <mergeCell ref="C56:D56"/>
    <mergeCell ref="C57:D57"/>
    <mergeCell ref="C58:D58"/>
    <mergeCell ref="C59:D59"/>
    <mergeCell ref="A60:E60"/>
    <mergeCell ref="A61:E61"/>
    <mergeCell ref="A63:E63"/>
    <mergeCell ref="C64:D64"/>
    <mergeCell ref="A65:E65"/>
    <mergeCell ref="C67:D67"/>
    <mergeCell ref="C68:D68"/>
    <mergeCell ref="A70:E70"/>
    <mergeCell ref="A71:E71"/>
    <mergeCell ref="A30:A31"/>
    <mergeCell ref="A34:A39"/>
    <mergeCell ref="A42:A44"/>
    <mergeCell ref="A45:A47"/>
    <mergeCell ref="B30:B31"/>
    <mergeCell ref="B34:B39"/>
    <mergeCell ref="B42:B44"/>
    <mergeCell ref="B45:B47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zoomScale="80" zoomScaleNormal="80" workbookViewId="0">
      <selection activeCell="G10" sqref="G10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5833333333333" style="30" customWidth="1"/>
    <col min="4" max="4" width="40.5833333333333" style="31" customWidth="1"/>
    <col min="5" max="5" width="12.9166666666667" style="30" customWidth="1"/>
    <col min="6" max="6" width="14.4166666666667" style="32" customWidth="1"/>
    <col min="7" max="7" width="10.75" style="32" customWidth="1"/>
    <col min="8" max="253" width="9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5833333333333" style="32" customWidth="1"/>
    <col min="261" max="262" width="14.4166666666667" style="32" customWidth="1"/>
    <col min="263" max="263" width="10.75" style="32" customWidth="1"/>
    <col min="264" max="509" width="9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5833333333333" style="32" customWidth="1"/>
    <col min="517" max="518" width="14.4166666666667" style="32" customWidth="1"/>
    <col min="519" max="519" width="10.75" style="32" customWidth="1"/>
    <col min="520" max="765" width="9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5833333333333" style="32" customWidth="1"/>
    <col min="773" max="774" width="14.4166666666667" style="32" customWidth="1"/>
    <col min="775" max="775" width="10.75" style="32" customWidth="1"/>
    <col min="776" max="1021" width="9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5833333333333" style="32" customWidth="1"/>
    <col min="1029" max="1030" width="14.4166666666667" style="32" customWidth="1"/>
    <col min="1031" max="1031" width="10.75" style="32" customWidth="1"/>
    <col min="1032" max="1277" width="9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5833333333333" style="32" customWidth="1"/>
    <col min="1285" max="1286" width="14.4166666666667" style="32" customWidth="1"/>
    <col min="1287" max="1287" width="10.75" style="32" customWidth="1"/>
    <col min="1288" max="1533" width="9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5833333333333" style="32" customWidth="1"/>
    <col min="1541" max="1542" width="14.4166666666667" style="32" customWidth="1"/>
    <col min="1543" max="1543" width="10.75" style="32" customWidth="1"/>
    <col min="1544" max="1789" width="9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5833333333333" style="32" customWidth="1"/>
    <col min="1797" max="1798" width="14.4166666666667" style="32" customWidth="1"/>
    <col min="1799" max="1799" width="10.75" style="32" customWidth="1"/>
    <col min="1800" max="2045" width="9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5833333333333" style="32" customWidth="1"/>
    <col min="2053" max="2054" width="14.4166666666667" style="32" customWidth="1"/>
    <col min="2055" max="2055" width="10.75" style="32" customWidth="1"/>
    <col min="2056" max="2301" width="9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5833333333333" style="32" customWidth="1"/>
    <col min="2309" max="2310" width="14.4166666666667" style="32" customWidth="1"/>
    <col min="2311" max="2311" width="10.75" style="32" customWidth="1"/>
    <col min="2312" max="2557" width="9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5833333333333" style="32" customWidth="1"/>
    <col min="2565" max="2566" width="14.4166666666667" style="32" customWidth="1"/>
    <col min="2567" max="2567" width="10.75" style="32" customWidth="1"/>
    <col min="2568" max="2813" width="9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5833333333333" style="32" customWidth="1"/>
    <col min="2821" max="2822" width="14.4166666666667" style="32" customWidth="1"/>
    <col min="2823" max="2823" width="10.75" style="32" customWidth="1"/>
    <col min="2824" max="3069" width="9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5833333333333" style="32" customWidth="1"/>
    <col min="3077" max="3078" width="14.4166666666667" style="32" customWidth="1"/>
    <col min="3079" max="3079" width="10.75" style="32" customWidth="1"/>
    <col min="3080" max="3325" width="9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5833333333333" style="32" customWidth="1"/>
    <col min="3333" max="3334" width="14.4166666666667" style="32" customWidth="1"/>
    <col min="3335" max="3335" width="10.75" style="32" customWidth="1"/>
    <col min="3336" max="3581" width="9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5833333333333" style="32" customWidth="1"/>
    <col min="3589" max="3590" width="14.4166666666667" style="32" customWidth="1"/>
    <col min="3591" max="3591" width="10.75" style="32" customWidth="1"/>
    <col min="3592" max="3837" width="9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5833333333333" style="32" customWidth="1"/>
    <col min="3845" max="3846" width="14.4166666666667" style="32" customWidth="1"/>
    <col min="3847" max="3847" width="10.75" style="32" customWidth="1"/>
    <col min="3848" max="4093" width="9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5833333333333" style="32" customWidth="1"/>
    <col min="4101" max="4102" width="14.4166666666667" style="32" customWidth="1"/>
    <col min="4103" max="4103" width="10.75" style="32" customWidth="1"/>
    <col min="4104" max="4349" width="9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5833333333333" style="32" customWidth="1"/>
    <col min="4357" max="4358" width="14.4166666666667" style="32" customWidth="1"/>
    <col min="4359" max="4359" width="10.75" style="32" customWidth="1"/>
    <col min="4360" max="4605" width="9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5833333333333" style="32" customWidth="1"/>
    <col min="4613" max="4614" width="14.4166666666667" style="32" customWidth="1"/>
    <col min="4615" max="4615" width="10.75" style="32" customWidth="1"/>
    <col min="4616" max="4861" width="9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5833333333333" style="32" customWidth="1"/>
    <col min="4869" max="4870" width="14.4166666666667" style="32" customWidth="1"/>
    <col min="4871" max="4871" width="10.75" style="32" customWidth="1"/>
    <col min="4872" max="5117" width="9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5833333333333" style="32" customWidth="1"/>
    <col min="5125" max="5126" width="14.4166666666667" style="32" customWidth="1"/>
    <col min="5127" max="5127" width="10.75" style="32" customWidth="1"/>
    <col min="5128" max="5373" width="9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5833333333333" style="32" customWidth="1"/>
    <col min="5381" max="5382" width="14.4166666666667" style="32" customWidth="1"/>
    <col min="5383" max="5383" width="10.75" style="32" customWidth="1"/>
    <col min="5384" max="5629" width="9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5833333333333" style="32" customWidth="1"/>
    <col min="5637" max="5638" width="14.4166666666667" style="32" customWidth="1"/>
    <col min="5639" max="5639" width="10.75" style="32" customWidth="1"/>
    <col min="5640" max="5885" width="9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5833333333333" style="32" customWidth="1"/>
    <col min="5893" max="5894" width="14.4166666666667" style="32" customWidth="1"/>
    <col min="5895" max="5895" width="10.75" style="32" customWidth="1"/>
    <col min="5896" max="6141" width="9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5833333333333" style="32" customWidth="1"/>
    <col min="6149" max="6150" width="14.4166666666667" style="32" customWidth="1"/>
    <col min="6151" max="6151" width="10.75" style="32" customWidth="1"/>
    <col min="6152" max="6397" width="9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5833333333333" style="32" customWidth="1"/>
    <col min="6405" max="6406" width="14.4166666666667" style="32" customWidth="1"/>
    <col min="6407" max="6407" width="10.75" style="32" customWidth="1"/>
    <col min="6408" max="6653" width="9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5833333333333" style="32" customWidth="1"/>
    <col min="6661" max="6662" width="14.4166666666667" style="32" customWidth="1"/>
    <col min="6663" max="6663" width="10.75" style="32" customWidth="1"/>
    <col min="6664" max="6909" width="9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5833333333333" style="32" customWidth="1"/>
    <col min="6917" max="6918" width="14.4166666666667" style="32" customWidth="1"/>
    <col min="6919" max="6919" width="10.75" style="32" customWidth="1"/>
    <col min="6920" max="7165" width="9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5833333333333" style="32" customWidth="1"/>
    <col min="7173" max="7174" width="14.4166666666667" style="32" customWidth="1"/>
    <col min="7175" max="7175" width="10.75" style="32" customWidth="1"/>
    <col min="7176" max="7421" width="9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5833333333333" style="32" customWidth="1"/>
    <col min="7429" max="7430" width="14.4166666666667" style="32" customWidth="1"/>
    <col min="7431" max="7431" width="10.75" style="32" customWidth="1"/>
    <col min="7432" max="7677" width="9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5833333333333" style="32" customWidth="1"/>
    <col min="7685" max="7686" width="14.4166666666667" style="32" customWidth="1"/>
    <col min="7687" max="7687" width="10.75" style="32" customWidth="1"/>
    <col min="7688" max="7933" width="9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5833333333333" style="32" customWidth="1"/>
    <col min="7941" max="7942" width="14.4166666666667" style="32" customWidth="1"/>
    <col min="7943" max="7943" width="10.75" style="32" customWidth="1"/>
    <col min="7944" max="8189" width="9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5833333333333" style="32" customWidth="1"/>
    <col min="8197" max="8198" width="14.4166666666667" style="32" customWidth="1"/>
    <col min="8199" max="8199" width="10.75" style="32" customWidth="1"/>
    <col min="8200" max="8445" width="9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5833333333333" style="32" customWidth="1"/>
    <col min="8453" max="8454" width="14.4166666666667" style="32" customWidth="1"/>
    <col min="8455" max="8455" width="10.75" style="32" customWidth="1"/>
    <col min="8456" max="8701" width="9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5833333333333" style="32" customWidth="1"/>
    <col min="8709" max="8710" width="14.4166666666667" style="32" customWidth="1"/>
    <col min="8711" max="8711" width="10.75" style="32" customWidth="1"/>
    <col min="8712" max="8957" width="9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5833333333333" style="32" customWidth="1"/>
    <col min="8965" max="8966" width="14.4166666666667" style="32" customWidth="1"/>
    <col min="8967" max="8967" width="10.75" style="32" customWidth="1"/>
    <col min="8968" max="9213" width="9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5833333333333" style="32" customWidth="1"/>
    <col min="9221" max="9222" width="14.4166666666667" style="32" customWidth="1"/>
    <col min="9223" max="9223" width="10.75" style="32" customWidth="1"/>
    <col min="9224" max="9469" width="9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5833333333333" style="32" customWidth="1"/>
    <col min="9477" max="9478" width="14.4166666666667" style="32" customWidth="1"/>
    <col min="9479" max="9479" width="10.75" style="32" customWidth="1"/>
    <col min="9480" max="9725" width="9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5833333333333" style="32" customWidth="1"/>
    <col min="9733" max="9734" width="14.4166666666667" style="32" customWidth="1"/>
    <col min="9735" max="9735" width="10.75" style="32" customWidth="1"/>
    <col min="9736" max="9981" width="9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5833333333333" style="32" customWidth="1"/>
    <col min="9989" max="9990" width="14.4166666666667" style="32" customWidth="1"/>
    <col min="9991" max="9991" width="10.75" style="32" customWidth="1"/>
    <col min="9992" max="10237" width="9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5833333333333" style="32" customWidth="1"/>
    <col min="10245" max="10246" width="14.4166666666667" style="32" customWidth="1"/>
    <col min="10247" max="10247" width="10.75" style="32" customWidth="1"/>
    <col min="10248" max="10493" width="9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5833333333333" style="32" customWidth="1"/>
    <col min="10501" max="10502" width="14.4166666666667" style="32" customWidth="1"/>
    <col min="10503" max="10503" width="10.75" style="32" customWidth="1"/>
    <col min="10504" max="10749" width="9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5833333333333" style="32" customWidth="1"/>
    <col min="10757" max="10758" width="14.4166666666667" style="32" customWidth="1"/>
    <col min="10759" max="10759" width="10.75" style="32" customWidth="1"/>
    <col min="10760" max="11005" width="9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5833333333333" style="32" customWidth="1"/>
    <col min="11013" max="11014" width="14.4166666666667" style="32" customWidth="1"/>
    <col min="11015" max="11015" width="10.75" style="32" customWidth="1"/>
    <col min="11016" max="11261" width="9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5833333333333" style="32" customWidth="1"/>
    <col min="11269" max="11270" width="14.4166666666667" style="32" customWidth="1"/>
    <col min="11271" max="11271" width="10.75" style="32" customWidth="1"/>
    <col min="11272" max="11517" width="9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5833333333333" style="32" customWidth="1"/>
    <col min="11525" max="11526" width="14.4166666666667" style="32" customWidth="1"/>
    <col min="11527" max="11527" width="10.75" style="32" customWidth="1"/>
    <col min="11528" max="11773" width="9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5833333333333" style="32" customWidth="1"/>
    <col min="11781" max="11782" width="14.4166666666667" style="32" customWidth="1"/>
    <col min="11783" max="11783" width="10.75" style="32" customWidth="1"/>
    <col min="11784" max="12029" width="9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5833333333333" style="32" customWidth="1"/>
    <col min="12037" max="12038" width="14.4166666666667" style="32" customWidth="1"/>
    <col min="12039" max="12039" width="10.75" style="32" customWidth="1"/>
    <col min="12040" max="12285" width="9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5833333333333" style="32" customWidth="1"/>
    <col min="12293" max="12294" width="14.4166666666667" style="32" customWidth="1"/>
    <col min="12295" max="12295" width="10.75" style="32" customWidth="1"/>
    <col min="12296" max="12541" width="9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5833333333333" style="32" customWidth="1"/>
    <col min="12549" max="12550" width="14.4166666666667" style="32" customWidth="1"/>
    <col min="12551" max="12551" width="10.75" style="32" customWidth="1"/>
    <col min="12552" max="12797" width="9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5833333333333" style="32" customWidth="1"/>
    <col min="12805" max="12806" width="14.4166666666667" style="32" customWidth="1"/>
    <col min="12807" max="12807" width="10.75" style="32" customWidth="1"/>
    <col min="12808" max="13053" width="9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5833333333333" style="32" customWidth="1"/>
    <col min="13061" max="13062" width="14.4166666666667" style="32" customWidth="1"/>
    <col min="13063" max="13063" width="10.75" style="32" customWidth="1"/>
    <col min="13064" max="13309" width="9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5833333333333" style="32" customWidth="1"/>
    <col min="13317" max="13318" width="14.4166666666667" style="32" customWidth="1"/>
    <col min="13319" max="13319" width="10.75" style="32" customWidth="1"/>
    <col min="13320" max="13565" width="9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5833333333333" style="32" customWidth="1"/>
    <col min="13573" max="13574" width="14.4166666666667" style="32" customWidth="1"/>
    <col min="13575" max="13575" width="10.75" style="32" customWidth="1"/>
    <col min="13576" max="13821" width="9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5833333333333" style="32" customWidth="1"/>
    <col min="13829" max="13830" width="14.4166666666667" style="32" customWidth="1"/>
    <col min="13831" max="13831" width="10.75" style="32" customWidth="1"/>
    <col min="13832" max="14077" width="9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5833333333333" style="32" customWidth="1"/>
    <col min="14085" max="14086" width="14.4166666666667" style="32" customWidth="1"/>
    <col min="14087" max="14087" width="10.75" style="32" customWidth="1"/>
    <col min="14088" max="14333" width="9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5833333333333" style="32" customWidth="1"/>
    <col min="14341" max="14342" width="14.4166666666667" style="32" customWidth="1"/>
    <col min="14343" max="14343" width="10.75" style="32" customWidth="1"/>
    <col min="14344" max="14589" width="9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5833333333333" style="32" customWidth="1"/>
    <col min="14597" max="14598" width="14.4166666666667" style="32" customWidth="1"/>
    <col min="14599" max="14599" width="10.75" style="32" customWidth="1"/>
    <col min="14600" max="14845" width="9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5833333333333" style="32" customWidth="1"/>
    <col min="14853" max="14854" width="14.4166666666667" style="32" customWidth="1"/>
    <col min="14855" max="14855" width="10.75" style="32" customWidth="1"/>
    <col min="14856" max="15101" width="9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5833333333333" style="32" customWidth="1"/>
    <col min="15109" max="15110" width="14.4166666666667" style="32" customWidth="1"/>
    <col min="15111" max="15111" width="10.75" style="32" customWidth="1"/>
    <col min="15112" max="15357" width="9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5833333333333" style="32" customWidth="1"/>
    <col min="15365" max="15366" width="14.4166666666667" style="32" customWidth="1"/>
    <col min="15367" max="15367" width="10.75" style="32" customWidth="1"/>
    <col min="15368" max="15613" width="9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5833333333333" style="32" customWidth="1"/>
    <col min="15621" max="15622" width="14.4166666666667" style="32" customWidth="1"/>
    <col min="15623" max="15623" width="10.75" style="32" customWidth="1"/>
    <col min="15624" max="15869" width="9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5833333333333" style="32" customWidth="1"/>
    <col min="15877" max="15878" width="14.4166666666667" style="32" customWidth="1"/>
    <col min="15879" max="15879" width="10.75" style="32" customWidth="1"/>
    <col min="15880" max="16125" width="9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5833333333333" style="32" customWidth="1"/>
    <col min="16133" max="16134" width="14.4166666666667" style="32" customWidth="1"/>
    <col min="16135" max="16135" width="10.75" style="32" customWidth="1"/>
    <col min="16136" max="16384" width="9" style="32"/>
  </cols>
  <sheetData>
    <row r="1" ht="32.25" spans="1:5">
      <c r="A1" s="142" t="s">
        <v>373</v>
      </c>
      <c r="B1" s="143"/>
      <c r="C1" s="143"/>
      <c r="D1" s="143"/>
      <c r="E1" s="143"/>
    </row>
    <row r="2" ht="54" customHeight="1" spans="1:5">
      <c r="A2" s="144"/>
      <c r="B2" s="145" t="s">
        <v>374</v>
      </c>
      <c r="C2" s="146"/>
      <c r="D2" s="146"/>
      <c r="E2" s="146"/>
    </row>
    <row r="3" ht="18.75" spans="1:5">
      <c r="A3" s="35"/>
      <c r="B3" s="36"/>
      <c r="C3" s="36"/>
      <c r="D3" s="36"/>
      <c r="E3" s="36"/>
    </row>
    <row r="4" customHeight="1" spans="1:5">
      <c r="A4" s="37" t="s">
        <v>164</v>
      </c>
      <c r="B4" s="38"/>
      <c r="C4" s="38"/>
      <c r="D4" s="38"/>
      <c r="E4" s="38"/>
    </row>
    <row r="5" s="24" customFormat="1" ht="18.75" spans="1:5">
      <c r="A5" s="39" t="s">
        <v>165</v>
      </c>
      <c r="B5" s="39" t="s">
        <v>166</v>
      </c>
      <c r="C5" s="39" t="s">
        <v>185</v>
      </c>
      <c r="D5" s="39" t="s">
        <v>273</v>
      </c>
      <c r="E5" s="39" t="s">
        <v>186</v>
      </c>
    </row>
    <row r="6" s="24" customFormat="1" ht="18.75" spans="1:5">
      <c r="A6" s="46">
        <v>1</v>
      </c>
      <c r="B6" s="147" t="s">
        <v>170</v>
      </c>
      <c r="C6" s="48" t="s">
        <v>171</v>
      </c>
      <c r="D6" s="49" t="s">
        <v>279</v>
      </c>
      <c r="E6" s="50">
        <f>8*2.4</f>
        <v>19.2</v>
      </c>
    </row>
    <row r="7" s="24" customFormat="1" ht="18.75" spans="1:5">
      <c r="A7" s="46">
        <v>2</v>
      </c>
      <c r="B7" s="147" t="s">
        <v>274</v>
      </c>
      <c r="C7" s="51" t="s">
        <v>275</v>
      </c>
      <c r="D7" s="49" t="s">
        <v>365</v>
      </c>
      <c r="E7" s="52">
        <v>2</v>
      </c>
    </row>
    <row r="8" s="24" customFormat="1" ht="18.75" spans="1:5">
      <c r="A8" s="46">
        <v>3</v>
      </c>
      <c r="B8" s="48" t="s">
        <v>175</v>
      </c>
      <c r="C8" s="48"/>
      <c r="D8" s="49"/>
      <c r="E8" s="50">
        <f>8*2.4</f>
        <v>19.2</v>
      </c>
    </row>
    <row r="9" ht="18.75" spans="1:5">
      <c r="A9" s="46">
        <v>4</v>
      </c>
      <c r="B9" s="47" t="s">
        <v>181</v>
      </c>
      <c r="C9" s="51" t="s">
        <v>182</v>
      </c>
      <c r="D9" s="49" t="s">
        <v>280</v>
      </c>
      <c r="E9" s="52">
        <v>2</v>
      </c>
    </row>
    <row r="10" s="24" customFormat="1" spans="1:5">
      <c r="A10" s="53"/>
      <c r="B10" s="53"/>
      <c r="C10" s="53"/>
      <c r="D10" s="53"/>
      <c r="E10" s="53"/>
    </row>
    <row r="11" customHeight="1" spans="1:5">
      <c r="A11" s="54"/>
      <c r="B11" s="55"/>
      <c r="C11" s="55"/>
      <c r="D11" s="55"/>
      <c r="E11" s="55"/>
    </row>
    <row r="13" customHeight="1" spans="1:5">
      <c r="A13" s="37" t="s">
        <v>281</v>
      </c>
      <c r="B13" s="38"/>
      <c r="C13" s="38"/>
      <c r="D13" s="38"/>
      <c r="E13" s="38"/>
    </row>
    <row r="14" ht="17.75" customHeight="1" spans="1:5">
      <c r="A14" s="39" t="s">
        <v>165</v>
      </c>
      <c r="B14" s="39" t="s">
        <v>166</v>
      </c>
      <c r="C14" s="56" t="s">
        <v>185</v>
      </c>
      <c r="D14" s="57"/>
      <c r="E14" s="39" t="s">
        <v>186</v>
      </c>
    </row>
    <row r="15" ht="18.75" spans="1:5">
      <c r="A15" s="58" t="s">
        <v>187</v>
      </c>
      <c r="B15" s="59"/>
      <c r="C15" s="59"/>
      <c r="D15" s="59"/>
      <c r="E15" s="59"/>
    </row>
    <row r="16" s="26" customFormat="1" ht="18.75" spans="1:5">
      <c r="A16" s="46">
        <v>1</v>
      </c>
      <c r="B16" s="60" t="s">
        <v>188</v>
      </c>
      <c r="C16" s="60" t="s">
        <v>189</v>
      </c>
      <c r="D16" s="61"/>
      <c r="E16" s="62">
        <v>1</v>
      </c>
    </row>
    <row r="17" s="141" customFormat="1" ht="18.75" spans="1:5">
      <c r="A17" s="46">
        <v>2</v>
      </c>
      <c r="B17" s="48" t="s">
        <v>282</v>
      </c>
      <c r="C17" s="60"/>
      <c r="D17" s="61"/>
      <c r="E17" s="148">
        <v>4</v>
      </c>
    </row>
    <row r="18" s="141" customFormat="1" ht="18.75" spans="1:5">
      <c r="A18" s="46">
        <v>3</v>
      </c>
      <c r="B18" s="48" t="s">
        <v>195</v>
      </c>
      <c r="C18" s="60"/>
      <c r="D18" s="61"/>
      <c r="E18" s="62">
        <v>2</v>
      </c>
    </row>
    <row r="19" s="141" customFormat="1" ht="18.75" spans="1:5">
      <c r="A19" s="46">
        <v>4</v>
      </c>
      <c r="B19" s="60" t="s">
        <v>198</v>
      </c>
      <c r="C19" s="60"/>
      <c r="D19" s="61"/>
      <c r="E19" s="62">
        <v>2</v>
      </c>
    </row>
    <row r="20" s="141" customFormat="1" ht="18.75" spans="1:5">
      <c r="A20" s="46">
        <v>5</v>
      </c>
      <c r="B20" s="60" t="s">
        <v>201</v>
      </c>
      <c r="C20" s="60"/>
      <c r="D20" s="61"/>
      <c r="E20" s="62">
        <v>1</v>
      </c>
    </row>
    <row r="21" s="141" customFormat="1" ht="18.75" spans="1:5">
      <c r="A21" s="46">
        <v>6</v>
      </c>
      <c r="B21" s="60" t="s">
        <v>202</v>
      </c>
      <c r="C21" s="60"/>
      <c r="D21" s="61"/>
      <c r="E21" s="62">
        <v>1</v>
      </c>
    </row>
    <row r="22" s="141" customFormat="1" ht="18.75" spans="1:5">
      <c r="A22" s="46">
        <v>7</v>
      </c>
      <c r="B22" s="149" t="s">
        <v>283</v>
      </c>
      <c r="C22" s="60" t="s">
        <v>206</v>
      </c>
      <c r="D22" s="61"/>
      <c r="E22" s="65">
        <v>2</v>
      </c>
    </row>
    <row r="23" s="141" customFormat="1" ht="18.75" spans="1:5">
      <c r="A23" s="46">
        <v>8</v>
      </c>
      <c r="B23" s="60" t="s">
        <v>207</v>
      </c>
      <c r="C23" s="60"/>
      <c r="D23" s="61"/>
      <c r="E23" s="65">
        <v>4</v>
      </c>
    </row>
    <row r="24" s="141" customFormat="1" ht="18.75" spans="1:5">
      <c r="A24" s="46">
        <v>9</v>
      </c>
      <c r="B24" s="60" t="s">
        <v>208</v>
      </c>
      <c r="C24" s="60" t="s">
        <v>209</v>
      </c>
      <c r="D24" s="61"/>
      <c r="E24" s="62">
        <v>2</v>
      </c>
    </row>
    <row r="25" s="141" customFormat="1" ht="18.75" spans="1:5">
      <c r="A25" s="46">
        <v>10</v>
      </c>
      <c r="B25" s="60" t="s">
        <v>211</v>
      </c>
      <c r="C25" s="60"/>
      <c r="D25" s="61"/>
      <c r="E25" s="52">
        <v>1</v>
      </c>
    </row>
    <row r="26" s="141" customFormat="1" ht="18.75" spans="1:5">
      <c r="A26" s="46">
        <v>11</v>
      </c>
      <c r="B26" s="60" t="s">
        <v>213</v>
      </c>
      <c r="C26" s="60"/>
      <c r="D26" s="61"/>
      <c r="E26" s="67">
        <v>1</v>
      </c>
    </row>
    <row r="27" ht="18.75" spans="1:5">
      <c r="A27" s="46">
        <v>12</v>
      </c>
      <c r="B27" s="149" t="s">
        <v>284</v>
      </c>
      <c r="C27" s="150" t="s">
        <v>285</v>
      </c>
      <c r="D27" s="151"/>
      <c r="E27" s="152">
        <v>6</v>
      </c>
    </row>
    <row r="28" customHeight="1" spans="1:5">
      <c r="A28" s="153">
        <v>13</v>
      </c>
      <c r="B28" s="154" t="s">
        <v>286</v>
      </c>
      <c r="C28" s="150" t="s">
        <v>287</v>
      </c>
      <c r="D28" s="151"/>
      <c r="E28" s="155">
        <v>1</v>
      </c>
    </row>
    <row r="29" spans="1:5">
      <c r="A29" s="156"/>
      <c r="B29" s="157"/>
      <c r="C29" s="158" t="s">
        <v>288</v>
      </c>
      <c r="D29" s="159"/>
      <c r="E29" s="160">
        <v>8</v>
      </c>
    </row>
    <row r="30" spans="1:5">
      <c r="A30" s="53"/>
      <c r="B30" s="53"/>
      <c r="C30" s="53"/>
      <c r="D30" s="53"/>
      <c r="E30" s="53"/>
    </row>
    <row r="31" ht="18.75" spans="1:5">
      <c r="A31" s="88" t="s">
        <v>223</v>
      </c>
      <c r="B31" s="89"/>
      <c r="C31" s="89"/>
      <c r="D31" s="89"/>
      <c r="E31" s="89"/>
    </row>
    <row r="32" customHeight="1" spans="1:5">
      <c r="A32" s="73">
        <v>1</v>
      </c>
      <c r="B32" s="174" t="s">
        <v>368</v>
      </c>
      <c r="C32" s="75" t="s">
        <v>375</v>
      </c>
      <c r="D32" s="76"/>
      <c r="E32" s="81">
        <v>1</v>
      </c>
    </row>
    <row r="33" spans="1:5">
      <c r="A33" s="73"/>
      <c r="B33" s="74"/>
      <c r="C33" s="75" t="s">
        <v>376</v>
      </c>
      <c r="D33" s="76"/>
      <c r="E33" s="52">
        <v>1</v>
      </c>
    </row>
    <row r="34" ht="18.75" spans="1:5">
      <c r="A34" s="110">
        <v>2</v>
      </c>
      <c r="B34" s="175" t="s">
        <v>377</v>
      </c>
      <c r="C34" s="163"/>
      <c r="D34" s="164"/>
      <c r="E34" s="111">
        <v>1</v>
      </c>
    </row>
    <row r="35" ht="18.75" spans="1:5">
      <c r="A35" s="110">
        <v>3</v>
      </c>
      <c r="B35" s="70" t="s">
        <v>293</v>
      </c>
      <c r="C35" s="75"/>
      <c r="D35" s="76"/>
      <c r="E35" s="167">
        <v>1</v>
      </c>
    </row>
    <row r="36" ht="18.75" spans="1:5">
      <c r="A36" s="110">
        <v>4</v>
      </c>
      <c r="B36" s="70" t="s">
        <v>294</v>
      </c>
      <c r="C36" s="75"/>
      <c r="D36" s="76"/>
      <c r="E36" s="111">
        <v>1</v>
      </c>
    </row>
    <row r="37" ht="18.75" spans="1:5">
      <c r="A37" s="110">
        <v>5</v>
      </c>
      <c r="B37" s="70" t="s">
        <v>246</v>
      </c>
      <c r="C37" s="75"/>
      <c r="D37" s="76"/>
      <c r="E37" s="112">
        <v>1</v>
      </c>
    </row>
    <row r="38" spans="1:5">
      <c r="A38" s="140"/>
      <c r="B38" s="140"/>
      <c r="C38" s="140"/>
      <c r="D38" s="140"/>
      <c r="E38" s="140"/>
    </row>
    <row r="39" ht="18.75" spans="1:5">
      <c r="A39" s="54"/>
      <c r="B39" s="55"/>
      <c r="C39" s="55"/>
      <c r="D39" s="55"/>
      <c r="E39" s="55"/>
    </row>
    <row r="41" customHeight="1" spans="1:5">
      <c r="A41" s="37" t="s">
        <v>263</v>
      </c>
      <c r="B41" s="38"/>
      <c r="C41" s="38"/>
      <c r="D41" s="38"/>
      <c r="E41" s="38"/>
    </row>
    <row r="42" customHeight="1" spans="1:5">
      <c r="A42" s="39" t="s">
        <v>165</v>
      </c>
      <c r="B42" s="39" t="s">
        <v>166</v>
      </c>
      <c r="C42" s="56" t="s">
        <v>167</v>
      </c>
      <c r="D42" s="57"/>
      <c r="E42" s="39" t="s">
        <v>169</v>
      </c>
    </row>
    <row r="43" ht="18.75" spans="1:5">
      <c r="A43" s="129" t="s">
        <v>264</v>
      </c>
      <c r="B43" s="130"/>
      <c r="C43" s="130"/>
      <c r="D43" s="130"/>
      <c r="E43" s="130"/>
    </row>
    <row r="44" ht="18.75" spans="1:5">
      <c r="A44" s="131">
        <v>1</v>
      </c>
      <c r="B44" s="132" t="s">
        <v>265</v>
      </c>
      <c r="C44" s="133"/>
      <c r="D44" s="134"/>
      <c r="E44" s="135">
        <v>1</v>
      </c>
    </row>
    <row r="45" ht="18.75" spans="1:5">
      <c r="A45" s="131">
        <v>2</v>
      </c>
      <c r="B45" s="139" t="s">
        <v>267</v>
      </c>
      <c r="C45" s="137"/>
      <c r="D45" s="138"/>
      <c r="E45" s="135">
        <v>1</v>
      </c>
    </row>
    <row r="46" ht="18.75" spans="1:5">
      <c r="A46" s="131">
        <v>3</v>
      </c>
      <c r="B46" s="139" t="s">
        <v>269</v>
      </c>
      <c r="C46" s="137"/>
      <c r="D46" s="138"/>
      <c r="E46" s="135">
        <v>1</v>
      </c>
    </row>
    <row r="47" spans="1:5">
      <c r="A47" s="53"/>
      <c r="B47" s="53"/>
      <c r="C47" s="53"/>
      <c r="D47" s="53"/>
      <c r="E47" s="53"/>
    </row>
    <row r="48" customHeight="1" spans="1:5">
      <c r="A48" s="54"/>
      <c r="B48" s="55"/>
      <c r="C48" s="55"/>
      <c r="D48" s="55"/>
      <c r="E48" s="55"/>
    </row>
  </sheetData>
  <mergeCells count="41">
    <mergeCell ref="A1:E1"/>
    <mergeCell ref="B2:E2"/>
    <mergeCell ref="A4:E4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0:E30"/>
    <mergeCell ref="A31:E31"/>
    <mergeCell ref="C32:D32"/>
    <mergeCell ref="C33:D33"/>
    <mergeCell ref="C35:D35"/>
    <mergeCell ref="C37:D37"/>
    <mergeCell ref="A38:E38"/>
    <mergeCell ref="A39:E39"/>
    <mergeCell ref="A41:E41"/>
    <mergeCell ref="C42:D42"/>
    <mergeCell ref="A43:E43"/>
    <mergeCell ref="C45:D45"/>
    <mergeCell ref="C46:D46"/>
    <mergeCell ref="A47:E47"/>
    <mergeCell ref="A48:E48"/>
    <mergeCell ref="A28:A29"/>
    <mergeCell ref="A32:A33"/>
    <mergeCell ref="B28:B29"/>
    <mergeCell ref="B32:B33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4"/>
  <sheetViews>
    <sheetView zoomScale="80" zoomScaleNormal="80" workbookViewId="0">
      <selection activeCell="F6" sqref="F6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5833333333333" style="30" customWidth="1"/>
    <col min="4" max="4" width="40.5833333333333" style="31" customWidth="1"/>
    <col min="5" max="5" width="12.9166666666667" style="30" customWidth="1"/>
    <col min="6" max="6" width="14.4166666666667" style="32" customWidth="1"/>
    <col min="7" max="7" width="10.75" style="32" customWidth="1"/>
    <col min="8" max="253" width="9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5833333333333" style="32" customWidth="1"/>
    <col min="261" max="262" width="14.4166666666667" style="32" customWidth="1"/>
    <col min="263" max="263" width="10.75" style="32" customWidth="1"/>
    <col min="264" max="509" width="9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5833333333333" style="32" customWidth="1"/>
    <col min="517" max="518" width="14.4166666666667" style="32" customWidth="1"/>
    <col min="519" max="519" width="10.75" style="32" customWidth="1"/>
    <col min="520" max="765" width="9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5833333333333" style="32" customWidth="1"/>
    <col min="773" max="774" width="14.4166666666667" style="32" customWidth="1"/>
    <col min="775" max="775" width="10.75" style="32" customWidth="1"/>
    <col min="776" max="1021" width="9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5833333333333" style="32" customWidth="1"/>
    <col min="1029" max="1030" width="14.4166666666667" style="32" customWidth="1"/>
    <col min="1031" max="1031" width="10.75" style="32" customWidth="1"/>
    <col min="1032" max="1277" width="9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5833333333333" style="32" customWidth="1"/>
    <col min="1285" max="1286" width="14.4166666666667" style="32" customWidth="1"/>
    <col min="1287" max="1287" width="10.75" style="32" customWidth="1"/>
    <col min="1288" max="1533" width="9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5833333333333" style="32" customWidth="1"/>
    <col min="1541" max="1542" width="14.4166666666667" style="32" customWidth="1"/>
    <col min="1543" max="1543" width="10.75" style="32" customWidth="1"/>
    <col min="1544" max="1789" width="9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5833333333333" style="32" customWidth="1"/>
    <col min="1797" max="1798" width="14.4166666666667" style="32" customWidth="1"/>
    <col min="1799" max="1799" width="10.75" style="32" customWidth="1"/>
    <col min="1800" max="2045" width="9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5833333333333" style="32" customWidth="1"/>
    <col min="2053" max="2054" width="14.4166666666667" style="32" customWidth="1"/>
    <col min="2055" max="2055" width="10.75" style="32" customWidth="1"/>
    <col min="2056" max="2301" width="9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5833333333333" style="32" customWidth="1"/>
    <col min="2309" max="2310" width="14.4166666666667" style="32" customWidth="1"/>
    <col min="2311" max="2311" width="10.75" style="32" customWidth="1"/>
    <col min="2312" max="2557" width="9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5833333333333" style="32" customWidth="1"/>
    <col min="2565" max="2566" width="14.4166666666667" style="32" customWidth="1"/>
    <col min="2567" max="2567" width="10.75" style="32" customWidth="1"/>
    <col min="2568" max="2813" width="9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5833333333333" style="32" customWidth="1"/>
    <col min="2821" max="2822" width="14.4166666666667" style="32" customWidth="1"/>
    <col min="2823" max="2823" width="10.75" style="32" customWidth="1"/>
    <col min="2824" max="3069" width="9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5833333333333" style="32" customWidth="1"/>
    <col min="3077" max="3078" width="14.4166666666667" style="32" customWidth="1"/>
    <col min="3079" max="3079" width="10.75" style="32" customWidth="1"/>
    <col min="3080" max="3325" width="9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5833333333333" style="32" customWidth="1"/>
    <col min="3333" max="3334" width="14.4166666666667" style="32" customWidth="1"/>
    <col min="3335" max="3335" width="10.75" style="32" customWidth="1"/>
    <col min="3336" max="3581" width="9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5833333333333" style="32" customWidth="1"/>
    <col min="3589" max="3590" width="14.4166666666667" style="32" customWidth="1"/>
    <col min="3591" max="3591" width="10.75" style="32" customWidth="1"/>
    <col min="3592" max="3837" width="9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5833333333333" style="32" customWidth="1"/>
    <col min="3845" max="3846" width="14.4166666666667" style="32" customWidth="1"/>
    <col min="3847" max="3847" width="10.75" style="32" customWidth="1"/>
    <col min="3848" max="4093" width="9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5833333333333" style="32" customWidth="1"/>
    <col min="4101" max="4102" width="14.4166666666667" style="32" customWidth="1"/>
    <col min="4103" max="4103" width="10.75" style="32" customWidth="1"/>
    <col min="4104" max="4349" width="9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5833333333333" style="32" customWidth="1"/>
    <col min="4357" max="4358" width="14.4166666666667" style="32" customWidth="1"/>
    <col min="4359" max="4359" width="10.75" style="32" customWidth="1"/>
    <col min="4360" max="4605" width="9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5833333333333" style="32" customWidth="1"/>
    <col min="4613" max="4614" width="14.4166666666667" style="32" customWidth="1"/>
    <col min="4615" max="4615" width="10.75" style="32" customWidth="1"/>
    <col min="4616" max="4861" width="9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5833333333333" style="32" customWidth="1"/>
    <col min="4869" max="4870" width="14.4166666666667" style="32" customWidth="1"/>
    <col min="4871" max="4871" width="10.75" style="32" customWidth="1"/>
    <col min="4872" max="5117" width="9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5833333333333" style="32" customWidth="1"/>
    <col min="5125" max="5126" width="14.4166666666667" style="32" customWidth="1"/>
    <col min="5127" max="5127" width="10.75" style="32" customWidth="1"/>
    <col min="5128" max="5373" width="9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5833333333333" style="32" customWidth="1"/>
    <col min="5381" max="5382" width="14.4166666666667" style="32" customWidth="1"/>
    <col min="5383" max="5383" width="10.75" style="32" customWidth="1"/>
    <col min="5384" max="5629" width="9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5833333333333" style="32" customWidth="1"/>
    <col min="5637" max="5638" width="14.4166666666667" style="32" customWidth="1"/>
    <col min="5639" max="5639" width="10.75" style="32" customWidth="1"/>
    <col min="5640" max="5885" width="9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5833333333333" style="32" customWidth="1"/>
    <col min="5893" max="5894" width="14.4166666666667" style="32" customWidth="1"/>
    <col min="5895" max="5895" width="10.75" style="32" customWidth="1"/>
    <col min="5896" max="6141" width="9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5833333333333" style="32" customWidth="1"/>
    <col min="6149" max="6150" width="14.4166666666667" style="32" customWidth="1"/>
    <col min="6151" max="6151" width="10.75" style="32" customWidth="1"/>
    <col min="6152" max="6397" width="9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5833333333333" style="32" customWidth="1"/>
    <col min="6405" max="6406" width="14.4166666666667" style="32" customWidth="1"/>
    <col min="6407" max="6407" width="10.75" style="32" customWidth="1"/>
    <col min="6408" max="6653" width="9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5833333333333" style="32" customWidth="1"/>
    <col min="6661" max="6662" width="14.4166666666667" style="32" customWidth="1"/>
    <col min="6663" max="6663" width="10.75" style="32" customWidth="1"/>
    <col min="6664" max="6909" width="9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5833333333333" style="32" customWidth="1"/>
    <col min="6917" max="6918" width="14.4166666666667" style="32" customWidth="1"/>
    <col min="6919" max="6919" width="10.75" style="32" customWidth="1"/>
    <col min="6920" max="7165" width="9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5833333333333" style="32" customWidth="1"/>
    <col min="7173" max="7174" width="14.4166666666667" style="32" customWidth="1"/>
    <col min="7175" max="7175" width="10.75" style="32" customWidth="1"/>
    <col min="7176" max="7421" width="9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5833333333333" style="32" customWidth="1"/>
    <col min="7429" max="7430" width="14.4166666666667" style="32" customWidth="1"/>
    <col min="7431" max="7431" width="10.75" style="32" customWidth="1"/>
    <col min="7432" max="7677" width="9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5833333333333" style="32" customWidth="1"/>
    <col min="7685" max="7686" width="14.4166666666667" style="32" customWidth="1"/>
    <col min="7687" max="7687" width="10.75" style="32" customWidth="1"/>
    <col min="7688" max="7933" width="9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5833333333333" style="32" customWidth="1"/>
    <col min="7941" max="7942" width="14.4166666666667" style="32" customWidth="1"/>
    <col min="7943" max="7943" width="10.75" style="32" customWidth="1"/>
    <col min="7944" max="8189" width="9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5833333333333" style="32" customWidth="1"/>
    <col min="8197" max="8198" width="14.4166666666667" style="32" customWidth="1"/>
    <col min="8199" max="8199" width="10.75" style="32" customWidth="1"/>
    <col min="8200" max="8445" width="9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5833333333333" style="32" customWidth="1"/>
    <col min="8453" max="8454" width="14.4166666666667" style="32" customWidth="1"/>
    <col min="8455" max="8455" width="10.75" style="32" customWidth="1"/>
    <col min="8456" max="8701" width="9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5833333333333" style="32" customWidth="1"/>
    <col min="8709" max="8710" width="14.4166666666667" style="32" customWidth="1"/>
    <col min="8711" max="8711" width="10.75" style="32" customWidth="1"/>
    <col min="8712" max="8957" width="9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5833333333333" style="32" customWidth="1"/>
    <col min="8965" max="8966" width="14.4166666666667" style="32" customWidth="1"/>
    <col min="8967" max="8967" width="10.75" style="32" customWidth="1"/>
    <col min="8968" max="9213" width="9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5833333333333" style="32" customWidth="1"/>
    <col min="9221" max="9222" width="14.4166666666667" style="32" customWidth="1"/>
    <col min="9223" max="9223" width="10.75" style="32" customWidth="1"/>
    <col min="9224" max="9469" width="9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5833333333333" style="32" customWidth="1"/>
    <col min="9477" max="9478" width="14.4166666666667" style="32" customWidth="1"/>
    <col min="9479" max="9479" width="10.75" style="32" customWidth="1"/>
    <col min="9480" max="9725" width="9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5833333333333" style="32" customWidth="1"/>
    <col min="9733" max="9734" width="14.4166666666667" style="32" customWidth="1"/>
    <col min="9735" max="9735" width="10.75" style="32" customWidth="1"/>
    <col min="9736" max="9981" width="9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5833333333333" style="32" customWidth="1"/>
    <col min="9989" max="9990" width="14.4166666666667" style="32" customWidth="1"/>
    <col min="9991" max="9991" width="10.75" style="32" customWidth="1"/>
    <col min="9992" max="10237" width="9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5833333333333" style="32" customWidth="1"/>
    <col min="10245" max="10246" width="14.4166666666667" style="32" customWidth="1"/>
    <col min="10247" max="10247" width="10.75" style="32" customWidth="1"/>
    <col min="10248" max="10493" width="9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5833333333333" style="32" customWidth="1"/>
    <col min="10501" max="10502" width="14.4166666666667" style="32" customWidth="1"/>
    <col min="10503" max="10503" width="10.75" style="32" customWidth="1"/>
    <col min="10504" max="10749" width="9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5833333333333" style="32" customWidth="1"/>
    <col min="10757" max="10758" width="14.4166666666667" style="32" customWidth="1"/>
    <col min="10759" max="10759" width="10.75" style="32" customWidth="1"/>
    <col min="10760" max="11005" width="9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5833333333333" style="32" customWidth="1"/>
    <col min="11013" max="11014" width="14.4166666666667" style="32" customWidth="1"/>
    <col min="11015" max="11015" width="10.75" style="32" customWidth="1"/>
    <col min="11016" max="11261" width="9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5833333333333" style="32" customWidth="1"/>
    <col min="11269" max="11270" width="14.4166666666667" style="32" customWidth="1"/>
    <col min="11271" max="11271" width="10.75" style="32" customWidth="1"/>
    <col min="11272" max="11517" width="9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5833333333333" style="32" customWidth="1"/>
    <col min="11525" max="11526" width="14.4166666666667" style="32" customWidth="1"/>
    <col min="11527" max="11527" width="10.75" style="32" customWidth="1"/>
    <col min="11528" max="11773" width="9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5833333333333" style="32" customWidth="1"/>
    <col min="11781" max="11782" width="14.4166666666667" style="32" customWidth="1"/>
    <col min="11783" max="11783" width="10.75" style="32" customWidth="1"/>
    <col min="11784" max="12029" width="9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5833333333333" style="32" customWidth="1"/>
    <col min="12037" max="12038" width="14.4166666666667" style="32" customWidth="1"/>
    <col min="12039" max="12039" width="10.75" style="32" customWidth="1"/>
    <col min="12040" max="12285" width="9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5833333333333" style="32" customWidth="1"/>
    <col min="12293" max="12294" width="14.4166666666667" style="32" customWidth="1"/>
    <col min="12295" max="12295" width="10.75" style="32" customWidth="1"/>
    <col min="12296" max="12541" width="9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5833333333333" style="32" customWidth="1"/>
    <col min="12549" max="12550" width="14.4166666666667" style="32" customWidth="1"/>
    <col min="12551" max="12551" width="10.75" style="32" customWidth="1"/>
    <col min="12552" max="12797" width="9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5833333333333" style="32" customWidth="1"/>
    <col min="12805" max="12806" width="14.4166666666667" style="32" customWidth="1"/>
    <col min="12807" max="12807" width="10.75" style="32" customWidth="1"/>
    <col min="12808" max="13053" width="9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5833333333333" style="32" customWidth="1"/>
    <col min="13061" max="13062" width="14.4166666666667" style="32" customWidth="1"/>
    <col min="13063" max="13063" width="10.75" style="32" customWidth="1"/>
    <col min="13064" max="13309" width="9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5833333333333" style="32" customWidth="1"/>
    <col min="13317" max="13318" width="14.4166666666667" style="32" customWidth="1"/>
    <col min="13319" max="13319" width="10.75" style="32" customWidth="1"/>
    <col min="13320" max="13565" width="9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5833333333333" style="32" customWidth="1"/>
    <col min="13573" max="13574" width="14.4166666666667" style="32" customWidth="1"/>
    <col min="13575" max="13575" width="10.75" style="32" customWidth="1"/>
    <col min="13576" max="13821" width="9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5833333333333" style="32" customWidth="1"/>
    <col min="13829" max="13830" width="14.4166666666667" style="32" customWidth="1"/>
    <col min="13831" max="13831" width="10.75" style="32" customWidth="1"/>
    <col min="13832" max="14077" width="9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5833333333333" style="32" customWidth="1"/>
    <col min="14085" max="14086" width="14.4166666666667" style="32" customWidth="1"/>
    <col min="14087" max="14087" width="10.75" style="32" customWidth="1"/>
    <col min="14088" max="14333" width="9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5833333333333" style="32" customWidth="1"/>
    <col min="14341" max="14342" width="14.4166666666667" style="32" customWidth="1"/>
    <col min="14343" max="14343" width="10.75" style="32" customWidth="1"/>
    <col min="14344" max="14589" width="9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5833333333333" style="32" customWidth="1"/>
    <col min="14597" max="14598" width="14.4166666666667" style="32" customWidth="1"/>
    <col min="14599" max="14599" width="10.75" style="32" customWidth="1"/>
    <col min="14600" max="14845" width="9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5833333333333" style="32" customWidth="1"/>
    <col min="14853" max="14854" width="14.4166666666667" style="32" customWidth="1"/>
    <col min="14855" max="14855" width="10.75" style="32" customWidth="1"/>
    <col min="14856" max="15101" width="9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5833333333333" style="32" customWidth="1"/>
    <col min="15109" max="15110" width="14.4166666666667" style="32" customWidth="1"/>
    <col min="15111" max="15111" width="10.75" style="32" customWidth="1"/>
    <col min="15112" max="15357" width="9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5833333333333" style="32" customWidth="1"/>
    <col min="15365" max="15366" width="14.4166666666667" style="32" customWidth="1"/>
    <col min="15367" max="15367" width="10.75" style="32" customWidth="1"/>
    <col min="15368" max="15613" width="9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5833333333333" style="32" customWidth="1"/>
    <col min="15621" max="15622" width="14.4166666666667" style="32" customWidth="1"/>
    <col min="15623" max="15623" width="10.75" style="32" customWidth="1"/>
    <col min="15624" max="15869" width="9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5833333333333" style="32" customWidth="1"/>
    <col min="15877" max="15878" width="14.4166666666667" style="32" customWidth="1"/>
    <col min="15879" max="15879" width="10.75" style="32" customWidth="1"/>
    <col min="15880" max="16125" width="9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5833333333333" style="32" customWidth="1"/>
    <col min="16133" max="16134" width="14.4166666666667" style="32" customWidth="1"/>
    <col min="16135" max="16135" width="10.75" style="32" customWidth="1"/>
    <col min="16136" max="16384" width="9" style="32"/>
  </cols>
  <sheetData>
    <row r="1" ht="32.25" spans="1:5">
      <c r="A1" s="142" t="s">
        <v>378</v>
      </c>
      <c r="B1" s="143"/>
      <c r="C1" s="143"/>
      <c r="D1" s="143"/>
      <c r="E1" s="143"/>
    </row>
    <row r="2" ht="33.75" spans="1:5">
      <c r="A2" s="144"/>
      <c r="B2" s="145" t="s">
        <v>379</v>
      </c>
      <c r="C2" s="146"/>
      <c r="D2" s="146"/>
      <c r="E2" s="146"/>
    </row>
    <row r="3" ht="18.75" spans="1:5">
      <c r="A3" s="35"/>
      <c r="B3" s="36"/>
      <c r="C3" s="36"/>
      <c r="D3" s="36"/>
      <c r="E3" s="36"/>
    </row>
    <row r="4" customHeight="1" spans="1:5">
      <c r="A4" s="37" t="s">
        <v>164</v>
      </c>
      <c r="B4" s="38"/>
      <c r="C4" s="38"/>
      <c r="D4" s="38"/>
      <c r="E4" s="38"/>
    </row>
    <row r="5" s="24" customFormat="1" ht="18.75" spans="1:5">
      <c r="A5" s="39" t="s">
        <v>165</v>
      </c>
      <c r="B5" s="39" t="s">
        <v>166</v>
      </c>
      <c r="C5" s="39" t="s">
        <v>185</v>
      </c>
      <c r="D5" s="39" t="s">
        <v>273</v>
      </c>
      <c r="E5" s="39" t="s">
        <v>186</v>
      </c>
    </row>
    <row r="6" s="24" customFormat="1" ht="18.75" spans="1:5">
      <c r="A6" s="46">
        <v>1</v>
      </c>
      <c r="B6" s="147" t="s">
        <v>274</v>
      </c>
      <c r="C6" s="51" t="s">
        <v>275</v>
      </c>
      <c r="D6" s="49" t="s">
        <v>276</v>
      </c>
      <c r="E6" s="52">
        <v>2</v>
      </c>
    </row>
    <row r="7" ht="18.75" spans="1:5">
      <c r="A7" s="46">
        <v>2</v>
      </c>
      <c r="B7" s="147" t="s">
        <v>277</v>
      </c>
      <c r="C7" s="48" t="s">
        <v>278</v>
      </c>
      <c r="D7" s="49" t="s">
        <v>279</v>
      </c>
      <c r="E7" s="50">
        <f>8*2.4</f>
        <v>19.2</v>
      </c>
    </row>
    <row r="8" ht="18.75" spans="1:5">
      <c r="A8" s="46">
        <v>3</v>
      </c>
      <c r="B8" s="47" t="s">
        <v>181</v>
      </c>
      <c r="C8" s="51" t="s">
        <v>182</v>
      </c>
      <c r="D8" s="49" t="s">
        <v>280</v>
      </c>
      <c r="E8" s="52">
        <v>2</v>
      </c>
    </row>
    <row r="9" s="24" customFormat="1" spans="1:5">
      <c r="A9" s="53"/>
      <c r="B9" s="53"/>
      <c r="C9" s="53"/>
      <c r="D9" s="53"/>
      <c r="E9" s="53"/>
    </row>
    <row r="10" customHeight="1" spans="1:5">
      <c r="A10" s="54"/>
      <c r="B10" s="55"/>
      <c r="C10" s="55"/>
      <c r="D10" s="55"/>
      <c r="E10" s="55"/>
    </row>
    <row r="12" customHeight="1" spans="1:5">
      <c r="A12" s="37" t="s">
        <v>281</v>
      </c>
      <c r="B12" s="38"/>
      <c r="C12" s="38"/>
      <c r="D12" s="38"/>
      <c r="E12" s="38"/>
    </row>
    <row r="13" ht="17.75" customHeight="1" spans="1:5">
      <c r="A13" s="39" t="s">
        <v>165</v>
      </c>
      <c r="B13" s="39" t="s">
        <v>166</v>
      </c>
      <c r="C13" s="56" t="s">
        <v>185</v>
      </c>
      <c r="D13" s="57"/>
      <c r="E13" s="39" t="s">
        <v>186</v>
      </c>
    </row>
    <row r="14" ht="18.75" spans="1:5">
      <c r="A14" s="58" t="s">
        <v>187</v>
      </c>
      <c r="B14" s="59"/>
      <c r="C14" s="59"/>
      <c r="D14" s="59"/>
      <c r="E14" s="59"/>
    </row>
    <row r="15" s="26" customFormat="1" ht="18.75" spans="1:5">
      <c r="A15" s="46">
        <v>1</v>
      </c>
      <c r="B15" s="60" t="s">
        <v>188</v>
      </c>
      <c r="C15" s="60" t="s">
        <v>189</v>
      </c>
      <c r="D15" s="61"/>
      <c r="E15" s="62">
        <v>1</v>
      </c>
    </row>
    <row r="16" s="141" customFormat="1" ht="18.75" spans="1:5">
      <c r="A16" s="46">
        <v>2</v>
      </c>
      <c r="B16" s="48" t="s">
        <v>282</v>
      </c>
      <c r="C16" s="60"/>
      <c r="D16" s="61"/>
      <c r="E16" s="148">
        <v>4</v>
      </c>
    </row>
    <row r="17" s="141" customFormat="1" ht="18.75" spans="1:5">
      <c r="A17" s="46">
        <v>3</v>
      </c>
      <c r="B17" s="48" t="s">
        <v>195</v>
      </c>
      <c r="C17" s="60"/>
      <c r="D17" s="61"/>
      <c r="E17" s="62">
        <v>2</v>
      </c>
    </row>
    <row r="18" s="141" customFormat="1" ht="18.75" spans="1:5">
      <c r="A18" s="46">
        <v>6</v>
      </c>
      <c r="B18" s="60" t="s">
        <v>198</v>
      </c>
      <c r="C18" s="60"/>
      <c r="D18" s="61"/>
      <c r="E18" s="62">
        <v>2</v>
      </c>
    </row>
    <row r="19" s="141" customFormat="1" ht="18.75" spans="1:5">
      <c r="A19" s="46">
        <v>7</v>
      </c>
      <c r="B19" s="60" t="s">
        <v>201</v>
      </c>
      <c r="C19" s="60"/>
      <c r="D19" s="61"/>
      <c r="E19" s="62">
        <v>1</v>
      </c>
    </row>
    <row r="20" s="141" customFormat="1" ht="18.75" spans="1:5">
      <c r="A20" s="46">
        <v>8</v>
      </c>
      <c r="B20" s="60" t="s">
        <v>202</v>
      </c>
      <c r="C20" s="60"/>
      <c r="D20" s="61"/>
      <c r="E20" s="62">
        <v>1</v>
      </c>
    </row>
    <row r="21" s="141" customFormat="1" ht="18.75" spans="1:5">
      <c r="A21" s="46">
        <v>9</v>
      </c>
      <c r="B21" s="149" t="s">
        <v>283</v>
      </c>
      <c r="C21" s="60" t="s">
        <v>206</v>
      </c>
      <c r="D21" s="61"/>
      <c r="E21" s="65">
        <v>2</v>
      </c>
    </row>
    <row r="22" s="141" customFormat="1" ht="18.75" spans="1:5">
      <c r="A22" s="46">
        <v>10</v>
      </c>
      <c r="B22" s="60" t="s">
        <v>207</v>
      </c>
      <c r="C22" s="60"/>
      <c r="D22" s="61"/>
      <c r="E22" s="65">
        <v>4</v>
      </c>
    </row>
    <row r="23" s="141" customFormat="1" ht="18.75" spans="1:5">
      <c r="A23" s="46">
        <v>11</v>
      </c>
      <c r="B23" s="60" t="s">
        <v>208</v>
      </c>
      <c r="C23" s="60" t="s">
        <v>209</v>
      </c>
      <c r="D23" s="61"/>
      <c r="E23" s="62">
        <v>2</v>
      </c>
    </row>
    <row r="24" s="141" customFormat="1" ht="18.75" spans="1:5">
      <c r="A24" s="46">
        <v>12</v>
      </c>
      <c r="B24" s="60" t="s">
        <v>210</v>
      </c>
      <c r="C24" s="60"/>
      <c r="D24" s="61"/>
      <c r="E24" s="66">
        <v>1</v>
      </c>
    </row>
    <row r="25" s="141" customFormat="1" ht="18.75" spans="1:5">
      <c r="A25" s="46">
        <v>13</v>
      </c>
      <c r="B25" s="60" t="s">
        <v>211</v>
      </c>
      <c r="C25" s="60"/>
      <c r="D25" s="61"/>
      <c r="E25" s="52">
        <v>1</v>
      </c>
    </row>
    <row r="26" s="141" customFormat="1" ht="18.75" spans="1:5">
      <c r="A26" s="46">
        <v>14</v>
      </c>
      <c r="B26" s="60" t="s">
        <v>213</v>
      </c>
      <c r="C26" s="60"/>
      <c r="D26" s="61"/>
      <c r="E26" s="67">
        <v>1</v>
      </c>
    </row>
    <row r="27" ht="18.75" spans="1:5">
      <c r="A27" s="46">
        <v>15</v>
      </c>
      <c r="B27" s="149" t="s">
        <v>284</v>
      </c>
      <c r="C27" s="150" t="s">
        <v>285</v>
      </c>
      <c r="D27" s="151"/>
      <c r="E27" s="152">
        <v>6</v>
      </c>
    </row>
    <row r="28" customHeight="1" spans="1:5">
      <c r="A28" s="153">
        <v>16</v>
      </c>
      <c r="B28" s="154" t="s">
        <v>286</v>
      </c>
      <c r="C28" s="150" t="s">
        <v>287</v>
      </c>
      <c r="D28" s="151"/>
      <c r="E28" s="155">
        <v>1</v>
      </c>
    </row>
    <row r="29" spans="1:5">
      <c r="A29" s="156"/>
      <c r="B29" s="157"/>
      <c r="C29" s="158" t="s">
        <v>288</v>
      </c>
      <c r="D29" s="159"/>
      <c r="E29" s="160">
        <v>8</v>
      </c>
    </row>
    <row r="30" spans="1:5">
      <c r="A30" s="86"/>
      <c r="B30" s="87"/>
      <c r="C30" s="87"/>
      <c r="D30" s="87"/>
      <c r="E30" s="87"/>
    </row>
    <row r="31" ht="18.75" spans="1:5">
      <c r="A31" s="88" t="s">
        <v>223</v>
      </c>
      <c r="B31" s="89"/>
      <c r="C31" s="89"/>
      <c r="D31" s="89"/>
      <c r="E31" s="89"/>
    </row>
    <row r="32" customHeight="1" spans="1:5">
      <c r="A32" s="68">
        <v>1</v>
      </c>
      <c r="B32" s="69" t="s">
        <v>224</v>
      </c>
      <c r="C32" s="75" t="s">
        <v>225</v>
      </c>
      <c r="D32" s="76"/>
      <c r="E32" s="90">
        <v>24</v>
      </c>
    </row>
    <row r="33" customHeight="1" spans="1:5">
      <c r="A33" s="73"/>
      <c r="B33" s="74"/>
      <c r="C33" s="75" t="s">
        <v>226</v>
      </c>
      <c r="D33" s="76"/>
      <c r="E33" s="91">
        <v>8</v>
      </c>
    </row>
    <row r="34" customHeight="1" spans="1:5">
      <c r="A34" s="73"/>
      <c r="B34" s="74"/>
      <c r="C34" s="75" t="s">
        <v>227</v>
      </c>
      <c r="D34" s="76"/>
      <c r="E34" s="81">
        <v>1</v>
      </c>
    </row>
    <row r="35" customHeight="1" spans="1:5">
      <c r="A35" s="73"/>
      <c r="B35" s="74"/>
      <c r="C35" s="75" t="s">
        <v>228</v>
      </c>
      <c r="D35" s="76"/>
      <c r="E35" s="92">
        <v>1</v>
      </c>
    </row>
    <row r="36" customHeight="1" spans="1:5">
      <c r="A36" s="73"/>
      <c r="B36" s="74"/>
      <c r="C36" s="75" t="s">
        <v>229</v>
      </c>
      <c r="D36" s="76"/>
      <c r="E36" s="81">
        <v>1</v>
      </c>
    </row>
    <row r="37" customHeight="1" spans="1:5">
      <c r="A37" s="83"/>
      <c r="B37" s="84"/>
      <c r="C37" s="75" t="s">
        <v>230</v>
      </c>
      <c r="D37" s="76"/>
      <c r="E37" s="81">
        <v>1</v>
      </c>
    </row>
    <row r="38" customHeight="1" spans="1:5">
      <c r="A38" s="161">
        <v>2</v>
      </c>
      <c r="B38" s="162" t="s">
        <v>289</v>
      </c>
      <c r="C38" s="163" t="s">
        <v>290</v>
      </c>
      <c r="D38" s="164"/>
      <c r="E38" s="111">
        <v>1</v>
      </c>
    </row>
    <row r="39" ht="17.25" customHeight="1" spans="1:5">
      <c r="A39" s="165"/>
      <c r="B39" s="166"/>
      <c r="C39" s="75" t="s">
        <v>291</v>
      </c>
      <c r="D39" s="76"/>
      <c r="E39" s="111">
        <v>1</v>
      </c>
    </row>
    <row r="40" ht="18.75" spans="1:5">
      <c r="A40" s="110">
        <v>3</v>
      </c>
      <c r="B40" s="70" t="s">
        <v>292</v>
      </c>
      <c r="C40" s="75"/>
      <c r="D40" s="76"/>
      <c r="E40" s="167">
        <v>2</v>
      </c>
    </row>
    <row r="41" ht="18.75" spans="1:5">
      <c r="A41" s="110">
        <v>4</v>
      </c>
      <c r="B41" s="70" t="s">
        <v>293</v>
      </c>
      <c r="C41" s="75"/>
      <c r="D41" s="76"/>
      <c r="E41" s="167">
        <v>2</v>
      </c>
    </row>
    <row r="42" ht="18.75" spans="1:5">
      <c r="A42" s="110">
        <v>5</v>
      </c>
      <c r="B42" s="70" t="s">
        <v>245</v>
      </c>
      <c r="C42" s="75"/>
      <c r="D42" s="76"/>
      <c r="E42" s="111">
        <v>2</v>
      </c>
    </row>
    <row r="43" ht="18.75" spans="1:5">
      <c r="A43" s="110">
        <v>6</v>
      </c>
      <c r="B43" s="70" t="s">
        <v>294</v>
      </c>
      <c r="C43" s="75"/>
      <c r="D43" s="76"/>
      <c r="E43" s="111">
        <v>1</v>
      </c>
    </row>
    <row r="44" ht="18.75" spans="1:5">
      <c r="A44" s="110">
        <v>7</v>
      </c>
      <c r="B44" s="70" t="s">
        <v>246</v>
      </c>
      <c r="C44" s="75"/>
      <c r="D44" s="76"/>
      <c r="E44" s="112">
        <v>1</v>
      </c>
    </row>
    <row r="45" spans="1:5">
      <c r="A45" s="86"/>
      <c r="B45" s="87"/>
      <c r="C45" s="87"/>
      <c r="D45" s="87"/>
      <c r="E45" s="87"/>
    </row>
    <row r="46" ht="18.75" spans="1:5">
      <c r="A46" s="88" t="s">
        <v>249</v>
      </c>
      <c r="B46" s="89"/>
      <c r="C46" s="89"/>
      <c r="D46" s="89"/>
      <c r="E46" s="89"/>
    </row>
    <row r="47" ht="18.75" spans="1:5">
      <c r="A47" s="110">
        <v>1</v>
      </c>
      <c r="B47" s="168" t="s">
        <v>295</v>
      </c>
      <c r="C47" s="169"/>
      <c r="D47" s="170"/>
      <c r="E47" s="78">
        <v>1</v>
      </c>
    </row>
    <row r="48" s="141" customFormat="1" customHeight="1" spans="1:5">
      <c r="A48" s="110">
        <v>2</v>
      </c>
      <c r="B48" s="120" t="s">
        <v>255</v>
      </c>
      <c r="C48" s="120" t="s">
        <v>296</v>
      </c>
      <c r="D48" s="124"/>
      <c r="E48" s="125">
        <v>4</v>
      </c>
    </row>
    <row r="49" s="141" customFormat="1" ht="18.75" spans="1:5">
      <c r="A49" s="110">
        <v>3</v>
      </c>
      <c r="B49" s="120" t="s">
        <v>257</v>
      </c>
      <c r="C49" s="121"/>
      <c r="D49" s="122"/>
      <c r="E49" s="125">
        <v>16</v>
      </c>
    </row>
    <row r="50" s="141" customFormat="1" ht="18.75" spans="1:5">
      <c r="A50" s="110">
        <v>4</v>
      </c>
      <c r="B50" s="120" t="s">
        <v>261</v>
      </c>
      <c r="C50" s="121" t="s">
        <v>297</v>
      </c>
      <c r="D50" s="122"/>
      <c r="E50" s="126">
        <v>20</v>
      </c>
    </row>
    <row r="51" s="141" customFormat="1" ht="18.75" spans="1:5">
      <c r="A51" s="110">
        <v>5</v>
      </c>
      <c r="B51" s="120" t="s">
        <v>298</v>
      </c>
      <c r="C51" s="121"/>
      <c r="D51" s="122"/>
      <c r="E51" s="123">
        <v>1</v>
      </c>
    </row>
    <row r="52" ht="18.75" spans="1:5">
      <c r="A52" s="110">
        <v>6</v>
      </c>
      <c r="B52" s="70" t="s">
        <v>246</v>
      </c>
      <c r="C52" s="75"/>
      <c r="D52" s="76"/>
      <c r="E52" s="112">
        <v>1</v>
      </c>
    </row>
    <row r="53" spans="1:5">
      <c r="A53" s="86"/>
      <c r="B53" s="87"/>
      <c r="C53" s="87"/>
      <c r="D53" s="87"/>
      <c r="E53" s="87"/>
    </row>
    <row r="54" customHeight="1" spans="1:5">
      <c r="A54" s="171"/>
      <c r="B54" s="172"/>
      <c r="C54" s="172"/>
      <c r="D54" s="172"/>
      <c r="E54" s="173"/>
    </row>
  </sheetData>
  <mergeCells count="54">
    <mergeCell ref="A1:E1"/>
    <mergeCell ref="B2:E2"/>
    <mergeCell ref="A4:E4"/>
    <mergeCell ref="A9:E9"/>
    <mergeCell ref="A10:E10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30:E30"/>
    <mergeCell ref="A31:E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A45:E45"/>
    <mergeCell ref="A46:E46"/>
    <mergeCell ref="C47:D47"/>
    <mergeCell ref="C48:D48"/>
    <mergeCell ref="C49:D49"/>
    <mergeCell ref="C50:D50"/>
    <mergeCell ref="C51:D51"/>
    <mergeCell ref="C52:D52"/>
    <mergeCell ref="A53:E53"/>
    <mergeCell ref="A54:E54"/>
    <mergeCell ref="A28:A29"/>
    <mergeCell ref="A32:A37"/>
    <mergeCell ref="A38:A39"/>
    <mergeCell ref="B28:B29"/>
    <mergeCell ref="B32:B37"/>
    <mergeCell ref="B38:B39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2"/>
  <sheetViews>
    <sheetView zoomScale="80" zoomScaleNormal="80" workbookViewId="0">
      <selection activeCell="E19" sqref="E19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5833333333333" style="30" customWidth="1"/>
    <col min="4" max="4" width="40.5833333333333" style="31" customWidth="1"/>
    <col min="5" max="5" width="14.3333333333333" style="30" customWidth="1"/>
    <col min="6" max="6" width="14.4166666666667" style="32" customWidth="1"/>
    <col min="7" max="7" width="10.75" style="32" customWidth="1"/>
    <col min="8" max="253" width="9.08333333333333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5833333333333" style="32" customWidth="1"/>
    <col min="261" max="262" width="14.4166666666667" style="32" customWidth="1"/>
    <col min="263" max="263" width="10.75" style="32" customWidth="1"/>
    <col min="264" max="509" width="9.08333333333333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5833333333333" style="32" customWidth="1"/>
    <col min="517" max="518" width="14.4166666666667" style="32" customWidth="1"/>
    <col min="519" max="519" width="10.75" style="32" customWidth="1"/>
    <col min="520" max="765" width="9.08333333333333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5833333333333" style="32" customWidth="1"/>
    <col min="773" max="774" width="14.4166666666667" style="32" customWidth="1"/>
    <col min="775" max="775" width="10.75" style="32" customWidth="1"/>
    <col min="776" max="1021" width="9.08333333333333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5833333333333" style="32" customWidth="1"/>
    <col min="1029" max="1030" width="14.4166666666667" style="32" customWidth="1"/>
    <col min="1031" max="1031" width="10.75" style="32" customWidth="1"/>
    <col min="1032" max="1277" width="9.08333333333333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5833333333333" style="32" customWidth="1"/>
    <col min="1285" max="1286" width="14.4166666666667" style="32" customWidth="1"/>
    <col min="1287" max="1287" width="10.75" style="32" customWidth="1"/>
    <col min="1288" max="1533" width="9.08333333333333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5833333333333" style="32" customWidth="1"/>
    <col min="1541" max="1542" width="14.4166666666667" style="32" customWidth="1"/>
    <col min="1543" max="1543" width="10.75" style="32" customWidth="1"/>
    <col min="1544" max="1789" width="9.08333333333333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5833333333333" style="32" customWidth="1"/>
    <col min="1797" max="1798" width="14.4166666666667" style="32" customWidth="1"/>
    <col min="1799" max="1799" width="10.75" style="32" customWidth="1"/>
    <col min="1800" max="2045" width="9.08333333333333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5833333333333" style="32" customWidth="1"/>
    <col min="2053" max="2054" width="14.4166666666667" style="32" customWidth="1"/>
    <col min="2055" max="2055" width="10.75" style="32" customWidth="1"/>
    <col min="2056" max="2301" width="9.08333333333333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5833333333333" style="32" customWidth="1"/>
    <col min="2309" max="2310" width="14.4166666666667" style="32" customWidth="1"/>
    <col min="2311" max="2311" width="10.75" style="32" customWidth="1"/>
    <col min="2312" max="2557" width="9.08333333333333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5833333333333" style="32" customWidth="1"/>
    <col min="2565" max="2566" width="14.4166666666667" style="32" customWidth="1"/>
    <col min="2567" max="2567" width="10.75" style="32" customWidth="1"/>
    <col min="2568" max="2813" width="9.08333333333333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5833333333333" style="32" customWidth="1"/>
    <col min="2821" max="2822" width="14.4166666666667" style="32" customWidth="1"/>
    <col min="2823" max="2823" width="10.75" style="32" customWidth="1"/>
    <col min="2824" max="3069" width="9.08333333333333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5833333333333" style="32" customWidth="1"/>
    <col min="3077" max="3078" width="14.4166666666667" style="32" customWidth="1"/>
    <col min="3079" max="3079" width="10.75" style="32" customWidth="1"/>
    <col min="3080" max="3325" width="9.08333333333333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5833333333333" style="32" customWidth="1"/>
    <col min="3333" max="3334" width="14.4166666666667" style="32" customWidth="1"/>
    <col min="3335" max="3335" width="10.75" style="32" customWidth="1"/>
    <col min="3336" max="3581" width="9.08333333333333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5833333333333" style="32" customWidth="1"/>
    <col min="3589" max="3590" width="14.4166666666667" style="32" customWidth="1"/>
    <col min="3591" max="3591" width="10.75" style="32" customWidth="1"/>
    <col min="3592" max="3837" width="9.08333333333333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5833333333333" style="32" customWidth="1"/>
    <col min="3845" max="3846" width="14.4166666666667" style="32" customWidth="1"/>
    <col min="3847" max="3847" width="10.75" style="32" customWidth="1"/>
    <col min="3848" max="4093" width="9.08333333333333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5833333333333" style="32" customWidth="1"/>
    <col min="4101" max="4102" width="14.4166666666667" style="32" customWidth="1"/>
    <col min="4103" max="4103" width="10.75" style="32" customWidth="1"/>
    <col min="4104" max="4349" width="9.08333333333333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5833333333333" style="32" customWidth="1"/>
    <col min="4357" max="4358" width="14.4166666666667" style="32" customWidth="1"/>
    <col min="4359" max="4359" width="10.75" style="32" customWidth="1"/>
    <col min="4360" max="4605" width="9.08333333333333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5833333333333" style="32" customWidth="1"/>
    <col min="4613" max="4614" width="14.4166666666667" style="32" customWidth="1"/>
    <col min="4615" max="4615" width="10.75" style="32" customWidth="1"/>
    <col min="4616" max="4861" width="9.08333333333333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5833333333333" style="32" customWidth="1"/>
    <col min="4869" max="4870" width="14.4166666666667" style="32" customWidth="1"/>
    <col min="4871" max="4871" width="10.75" style="32" customWidth="1"/>
    <col min="4872" max="5117" width="9.08333333333333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5833333333333" style="32" customWidth="1"/>
    <col min="5125" max="5126" width="14.4166666666667" style="32" customWidth="1"/>
    <col min="5127" max="5127" width="10.75" style="32" customWidth="1"/>
    <col min="5128" max="5373" width="9.08333333333333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5833333333333" style="32" customWidth="1"/>
    <col min="5381" max="5382" width="14.4166666666667" style="32" customWidth="1"/>
    <col min="5383" max="5383" width="10.75" style="32" customWidth="1"/>
    <col min="5384" max="5629" width="9.08333333333333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5833333333333" style="32" customWidth="1"/>
    <col min="5637" max="5638" width="14.4166666666667" style="32" customWidth="1"/>
    <col min="5639" max="5639" width="10.75" style="32" customWidth="1"/>
    <col min="5640" max="5885" width="9.08333333333333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5833333333333" style="32" customWidth="1"/>
    <col min="5893" max="5894" width="14.4166666666667" style="32" customWidth="1"/>
    <col min="5895" max="5895" width="10.75" style="32" customWidth="1"/>
    <col min="5896" max="6141" width="9.08333333333333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5833333333333" style="32" customWidth="1"/>
    <col min="6149" max="6150" width="14.4166666666667" style="32" customWidth="1"/>
    <col min="6151" max="6151" width="10.75" style="32" customWidth="1"/>
    <col min="6152" max="6397" width="9.08333333333333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5833333333333" style="32" customWidth="1"/>
    <col min="6405" max="6406" width="14.4166666666667" style="32" customWidth="1"/>
    <col min="6407" max="6407" width="10.75" style="32" customWidth="1"/>
    <col min="6408" max="6653" width="9.08333333333333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5833333333333" style="32" customWidth="1"/>
    <col min="6661" max="6662" width="14.4166666666667" style="32" customWidth="1"/>
    <col min="6663" max="6663" width="10.75" style="32" customWidth="1"/>
    <col min="6664" max="6909" width="9.08333333333333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5833333333333" style="32" customWidth="1"/>
    <col min="6917" max="6918" width="14.4166666666667" style="32" customWidth="1"/>
    <col min="6919" max="6919" width="10.75" style="32" customWidth="1"/>
    <col min="6920" max="7165" width="9.08333333333333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5833333333333" style="32" customWidth="1"/>
    <col min="7173" max="7174" width="14.4166666666667" style="32" customWidth="1"/>
    <col min="7175" max="7175" width="10.75" style="32" customWidth="1"/>
    <col min="7176" max="7421" width="9.08333333333333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5833333333333" style="32" customWidth="1"/>
    <col min="7429" max="7430" width="14.4166666666667" style="32" customWidth="1"/>
    <col min="7431" max="7431" width="10.75" style="32" customWidth="1"/>
    <col min="7432" max="7677" width="9.08333333333333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5833333333333" style="32" customWidth="1"/>
    <col min="7685" max="7686" width="14.4166666666667" style="32" customWidth="1"/>
    <col min="7687" max="7687" width="10.75" style="32" customWidth="1"/>
    <col min="7688" max="7933" width="9.08333333333333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5833333333333" style="32" customWidth="1"/>
    <col min="7941" max="7942" width="14.4166666666667" style="32" customWidth="1"/>
    <col min="7943" max="7943" width="10.75" style="32" customWidth="1"/>
    <col min="7944" max="8189" width="9.08333333333333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5833333333333" style="32" customWidth="1"/>
    <col min="8197" max="8198" width="14.4166666666667" style="32" customWidth="1"/>
    <col min="8199" max="8199" width="10.75" style="32" customWidth="1"/>
    <col min="8200" max="8445" width="9.08333333333333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5833333333333" style="32" customWidth="1"/>
    <col min="8453" max="8454" width="14.4166666666667" style="32" customWidth="1"/>
    <col min="8455" max="8455" width="10.75" style="32" customWidth="1"/>
    <col min="8456" max="8701" width="9.08333333333333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5833333333333" style="32" customWidth="1"/>
    <col min="8709" max="8710" width="14.4166666666667" style="32" customWidth="1"/>
    <col min="8711" max="8711" width="10.75" style="32" customWidth="1"/>
    <col min="8712" max="8957" width="9.08333333333333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5833333333333" style="32" customWidth="1"/>
    <col min="8965" max="8966" width="14.4166666666667" style="32" customWidth="1"/>
    <col min="8967" max="8967" width="10.75" style="32" customWidth="1"/>
    <col min="8968" max="9213" width="9.08333333333333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5833333333333" style="32" customWidth="1"/>
    <col min="9221" max="9222" width="14.4166666666667" style="32" customWidth="1"/>
    <col min="9223" max="9223" width="10.75" style="32" customWidth="1"/>
    <col min="9224" max="9469" width="9.08333333333333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5833333333333" style="32" customWidth="1"/>
    <col min="9477" max="9478" width="14.4166666666667" style="32" customWidth="1"/>
    <col min="9479" max="9479" width="10.75" style="32" customWidth="1"/>
    <col min="9480" max="9725" width="9.08333333333333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5833333333333" style="32" customWidth="1"/>
    <col min="9733" max="9734" width="14.4166666666667" style="32" customWidth="1"/>
    <col min="9735" max="9735" width="10.75" style="32" customWidth="1"/>
    <col min="9736" max="9981" width="9.08333333333333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5833333333333" style="32" customWidth="1"/>
    <col min="9989" max="9990" width="14.4166666666667" style="32" customWidth="1"/>
    <col min="9991" max="9991" width="10.75" style="32" customWidth="1"/>
    <col min="9992" max="10237" width="9.08333333333333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5833333333333" style="32" customWidth="1"/>
    <col min="10245" max="10246" width="14.4166666666667" style="32" customWidth="1"/>
    <col min="10247" max="10247" width="10.75" style="32" customWidth="1"/>
    <col min="10248" max="10493" width="9.08333333333333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5833333333333" style="32" customWidth="1"/>
    <col min="10501" max="10502" width="14.4166666666667" style="32" customWidth="1"/>
    <col min="10503" max="10503" width="10.75" style="32" customWidth="1"/>
    <col min="10504" max="10749" width="9.08333333333333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5833333333333" style="32" customWidth="1"/>
    <col min="10757" max="10758" width="14.4166666666667" style="32" customWidth="1"/>
    <col min="10759" max="10759" width="10.75" style="32" customWidth="1"/>
    <col min="10760" max="11005" width="9.08333333333333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5833333333333" style="32" customWidth="1"/>
    <col min="11013" max="11014" width="14.4166666666667" style="32" customWidth="1"/>
    <col min="11015" max="11015" width="10.75" style="32" customWidth="1"/>
    <col min="11016" max="11261" width="9.08333333333333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5833333333333" style="32" customWidth="1"/>
    <col min="11269" max="11270" width="14.4166666666667" style="32" customWidth="1"/>
    <col min="11271" max="11271" width="10.75" style="32" customWidth="1"/>
    <col min="11272" max="11517" width="9.08333333333333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5833333333333" style="32" customWidth="1"/>
    <col min="11525" max="11526" width="14.4166666666667" style="32" customWidth="1"/>
    <col min="11527" max="11527" width="10.75" style="32" customWidth="1"/>
    <col min="11528" max="11773" width="9.08333333333333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5833333333333" style="32" customWidth="1"/>
    <col min="11781" max="11782" width="14.4166666666667" style="32" customWidth="1"/>
    <col min="11783" max="11783" width="10.75" style="32" customWidth="1"/>
    <col min="11784" max="12029" width="9.08333333333333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5833333333333" style="32" customWidth="1"/>
    <col min="12037" max="12038" width="14.4166666666667" style="32" customWidth="1"/>
    <col min="12039" max="12039" width="10.75" style="32" customWidth="1"/>
    <col min="12040" max="12285" width="9.08333333333333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5833333333333" style="32" customWidth="1"/>
    <col min="12293" max="12294" width="14.4166666666667" style="32" customWidth="1"/>
    <col min="12295" max="12295" width="10.75" style="32" customWidth="1"/>
    <col min="12296" max="12541" width="9.08333333333333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5833333333333" style="32" customWidth="1"/>
    <col min="12549" max="12550" width="14.4166666666667" style="32" customWidth="1"/>
    <col min="12551" max="12551" width="10.75" style="32" customWidth="1"/>
    <col min="12552" max="12797" width="9.08333333333333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5833333333333" style="32" customWidth="1"/>
    <col min="12805" max="12806" width="14.4166666666667" style="32" customWidth="1"/>
    <col min="12807" max="12807" width="10.75" style="32" customWidth="1"/>
    <col min="12808" max="13053" width="9.08333333333333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5833333333333" style="32" customWidth="1"/>
    <col min="13061" max="13062" width="14.4166666666667" style="32" customWidth="1"/>
    <col min="13063" max="13063" width="10.75" style="32" customWidth="1"/>
    <col min="13064" max="13309" width="9.08333333333333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5833333333333" style="32" customWidth="1"/>
    <col min="13317" max="13318" width="14.4166666666667" style="32" customWidth="1"/>
    <col min="13319" max="13319" width="10.75" style="32" customWidth="1"/>
    <col min="13320" max="13565" width="9.08333333333333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5833333333333" style="32" customWidth="1"/>
    <col min="13573" max="13574" width="14.4166666666667" style="32" customWidth="1"/>
    <col min="13575" max="13575" width="10.75" style="32" customWidth="1"/>
    <col min="13576" max="13821" width="9.08333333333333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5833333333333" style="32" customWidth="1"/>
    <col min="13829" max="13830" width="14.4166666666667" style="32" customWidth="1"/>
    <col min="13831" max="13831" width="10.75" style="32" customWidth="1"/>
    <col min="13832" max="14077" width="9.08333333333333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5833333333333" style="32" customWidth="1"/>
    <col min="14085" max="14086" width="14.4166666666667" style="32" customWidth="1"/>
    <col min="14087" max="14087" width="10.75" style="32" customWidth="1"/>
    <col min="14088" max="14333" width="9.08333333333333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5833333333333" style="32" customWidth="1"/>
    <col min="14341" max="14342" width="14.4166666666667" style="32" customWidth="1"/>
    <col min="14343" max="14343" width="10.75" style="32" customWidth="1"/>
    <col min="14344" max="14589" width="9.08333333333333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5833333333333" style="32" customWidth="1"/>
    <col min="14597" max="14598" width="14.4166666666667" style="32" customWidth="1"/>
    <col min="14599" max="14599" width="10.75" style="32" customWidth="1"/>
    <col min="14600" max="14845" width="9.08333333333333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5833333333333" style="32" customWidth="1"/>
    <col min="14853" max="14854" width="14.4166666666667" style="32" customWidth="1"/>
    <col min="14855" max="14855" width="10.75" style="32" customWidth="1"/>
    <col min="14856" max="15101" width="9.08333333333333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5833333333333" style="32" customWidth="1"/>
    <col min="15109" max="15110" width="14.4166666666667" style="32" customWidth="1"/>
    <col min="15111" max="15111" width="10.75" style="32" customWidth="1"/>
    <col min="15112" max="15357" width="9.08333333333333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5833333333333" style="32" customWidth="1"/>
    <col min="15365" max="15366" width="14.4166666666667" style="32" customWidth="1"/>
    <col min="15367" max="15367" width="10.75" style="32" customWidth="1"/>
    <col min="15368" max="15613" width="9.08333333333333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5833333333333" style="32" customWidth="1"/>
    <col min="15621" max="15622" width="14.4166666666667" style="32" customWidth="1"/>
    <col min="15623" max="15623" width="10.75" style="32" customWidth="1"/>
    <col min="15624" max="15869" width="9.08333333333333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5833333333333" style="32" customWidth="1"/>
    <col min="15877" max="15878" width="14.4166666666667" style="32" customWidth="1"/>
    <col min="15879" max="15879" width="10.75" style="32" customWidth="1"/>
    <col min="15880" max="16125" width="9.08333333333333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5833333333333" style="32" customWidth="1"/>
    <col min="16133" max="16134" width="14.4166666666667" style="32" customWidth="1"/>
    <col min="16135" max="16135" width="10.75" style="32" customWidth="1"/>
    <col min="16136" max="16381" width="9.08333333333333" style="32"/>
    <col min="16382" max="16384" width="9.08333333333333" style="32" customWidth="1"/>
  </cols>
  <sheetData>
    <row r="1" ht="32.25" spans="1:5">
      <c r="A1" s="33" t="s">
        <v>380</v>
      </c>
      <c r="B1" s="34"/>
      <c r="C1" s="34"/>
      <c r="D1" s="34"/>
      <c r="E1" s="34"/>
    </row>
    <row r="2" ht="18.75" spans="1:5">
      <c r="A2" s="35"/>
      <c r="B2" s="36"/>
      <c r="C2" s="36"/>
      <c r="D2" s="36"/>
      <c r="E2" s="36"/>
    </row>
    <row r="3" customHeight="1" spans="1:5">
      <c r="A3" s="37" t="s">
        <v>164</v>
      </c>
      <c r="B3" s="38"/>
      <c r="C3" s="38"/>
      <c r="D3" s="38"/>
      <c r="E3" s="38"/>
    </row>
    <row r="4" s="24" customFormat="1" ht="18.75" spans="1:5">
      <c r="A4" s="39" t="s">
        <v>165</v>
      </c>
      <c r="B4" s="40" t="s">
        <v>166</v>
      </c>
      <c r="C4" s="39" t="s">
        <v>167</v>
      </c>
      <c r="D4" s="39" t="s">
        <v>168</v>
      </c>
      <c r="E4" s="39" t="s">
        <v>169</v>
      </c>
    </row>
    <row r="5" s="25" customFormat="1" ht="18.75" spans="1:5">
      <c r="A5" s="41">
        <v>1</v>
      </c>
      <c r="B5" s="42" t="s">
        <v>176</v>
      </c>
      <c r="C5" s="43" t="s">
        <v>177</v>
      </c>
      <c r="D5" s="44" t="s">
        <v>381</v>
      </c>
      <c r="E5" s="45">
        <f>32*8.4</f>
        <v>268.8</v>
      </c>
    </row>
    <row r="6" ht="18.75" spans="1:5">
      <c r="A6" s="46">
        <v>2</v>
      </c>
      <c r="B6" s="47" t="s">
        <v>179</v>
      </c>
      <c r="C6" s="48" t="s">
        <v>171</v>
      </c>
      <c r="D6" s="49" t="s">
        <v>382</v>
      </c>
      <c r="E6" s="50">
        <f>4*8</f>
        <v>32</v>
      </c>
    </row>
    <row r="7" ht="18.75" spans="1:5">
      <c r="A7" s="46">
        <v>3</v>
      </c>
      <c r="B7" s="47" t="s">
        <v>181</v>
      </c>
      <c r="C7" s="51" t="s">
        <v>182</v>
      </c>
      <c r="D7" s="49" t="s">
        <v>183</v>
      </c>
      <c r="E7" s="52">
        <v>8</v>
      </c>
    </row>
    <row r="8" s="24" customFormat="1" spans="1:5">
      <c r="A8" s="53"/>
      <c r="B8" s="53"/>
      <c r="C8" s="53"/>
      <c r="D8" s="53"/>
      <c r="E8" s="53"/>
    </row>
    <row r="9" ht="18.75" spans="1:5">
      <c r="A9" s="54"/>
      <c r="B9" s="55"/>
      <c r="C9" s="55"/>
      <c r="D9" s="55"/>
      <c r="E9" s="55"/>
    </row>
    <row r="11" customHeight="1" spans="1:5">
      <c r="A11" s="37" t="s">
        <v>184</v>
      </c>
      <c r="B11" s="38"/>
      <c r="C11" s="38"/>
      <c r="D11" s="38"/>
      <c r="E11" s="38"/>
    </row>
    <row r="12" ht="17.75" customHeight="1" spans="1:5">
      <c r="A12" s="39" t="s">
        <v>165</v>
      </c>
      <c r="B12" s="39" t="s">
        <v>166</v>
      </c>
      <c r="C12" s="56" t="s">
        <v>185</v>
      </c>
      <c r="D12" s="57"/>
      <c r="E12" s="39" t="s">
        <v>186</v>
      </c>
    </row>
    <row r="13" ht="18.75" spans="1:5">
      <c r="A13" s="58" t="s">
        <v>187</v>
      </c>
      <c r="B13" s="59"/>
      <c r="C13" s="59"/>
      <c r="D13" s="59"/>
      <c r="E13" s="59"/>
    </row>
    <row r="14" s="26" customFormat="1" ht="18.75" spans="1:5">
      <c r="A14" s="46">
        <v>1</v>
      </c>
      <c r="B14" s="60" t="s">
        <v>188</v>
      </c>
      <c r="C14" s="60" t="s">
        <v>189</v>
      </c>
      <c r="D14" s="61"/>
      <c r="E14" s="62">
        <v>1</v>
      </c>
    </row>
    <row r="15" ht="18.75" spans="1:5">
      <c r="A15" s="46">
        <v>2</v>
      </c>
      <c r="B15" s="60" t="s">
        <v>190</v>
      </c>
      <c r="C15" s="60" t="s">
        <v>191</v>
      </c>
      <c r="D15" s="61"/>
      <c r="E15" s="62">
        <v>28</v>
      </c>
    </row>
    <row r="16" ht="18.75" spans="1:5">
      <c r="A16" s="46">
        <v>3</v>
      </c>
      <c r="B16" s="60" t="s">
        <v>192</v>
      </c>
      <c r="C16" s="60"/>
      <c r="D16" s="61"/>
      <c r="E16" s="62">
        <v>4</v>
      </c>
    </row>
    <row r="17" ht="18.75" spans="1:5">
      <c r="A17" s="46">
        <v>4</v>
      </c>
      <c r="B17" s="60" t="s">
        <v>193</v>
      </c>
      <c r="C17" s="60" t="s">
        <v>194</v>
      </c>
      <c r="D17" s="61"/>
      <c r="E17" s="62">
        <v>8</v>
      </c>
    </row>
    <row r="18" ht="18.75" spans="1:5">
      <c r="A18" s="46">
        <v>5</v>
      </c>
      <c r="B18" s="60" t="s">
        <v>195</v>
      </c>
      <c r="C18" s="60" t="s">
        <v>196</v>
      </c>
      <c r="D18" s="61"/>
      <c r="E18" s="62">
        <v>14</v>
      </c>
    </row>
    <row r="19" ht="18.75" spans="1:5">
      <c r="A19" s="46">
        <v>6</v>
      </c>
      <c r="B19" s="60" t="s">
        <v>195</v>
      </c>
      <c r="C19" s="63" t="s">
        <v>197</v>
      </c>
      <c r="D19" s="61"/>
      <c r="E19" s="62">
        <v>2</v>
      </c>
    </row>
    <row r="20" ht="18.75" spans="1:5">
      <c r="A20" s="46">
        <v>7</v>
      </c>
      <c r="B20" s="60" t="s">
        <v>195</v>
      </c>
      <c r="C20" s="60" t="s">
        <v>194</v>
      </c>
      <c r="D20" s="61"/>
      <c r="E20" s="62">
        <v>4</v>
      </c>
    </row>
    <row r="21" ht="18.75" spans="1:5">
      <c r="A21" s="46">
        <v>8</v>
      </c>
      <c r="B21" s="60" t="s">
        <v>198</v>
      </c>
      <c r="C21" s="60"/>
      <c r="D21" s="61"/>
      <c r="E21" s="62">
        <v>20</v>
      </c>
    </row>
    <row r="22" ht="18.75" spans="1:5">
      <c r="A22" s="46">
        <v>9</v>
      </c>
      <c r="B22" s="64" t="s">
        <v>199</v>
      </c>
      <c r="C22" s="60" t="s">
        <v>200</v>
      </c>
      <c r="D22" s="61"/>
      <c r="E22" s="65">
        <v>2</v>
      </c>
    </row>
    <row r="23" ht="18.75" spans="1:5">
      <c r="A23" s="46">
        <v>10</v>
      </c>
      <c r="B23" s="60" t="s">
        <v>201</v>
      </c>
      <c r="C23" s="60"/>
      <c r="D23" s="61"/>
      <c r="E23" s="62">
        <v>4</v>
      </c>
    </row>
    <row r="24" ht="18.75" spans="1:5">
      <c r="A24" s="46">
        <v>11</v>
      </c>
      <c r="B24" s="60" t="s">
        <v>202</v>
      </c>
      <c r="C24" s="60"/>
      <c r="D24" s="61"/>
      <c r="E24" s="62">
        <v>2</v>
      </c>
    </row>
    <row r="25" ht="18.75" spans="1:5">
      <c r="A25" s="46">
        <v>12</v>
      </c>
      <c r="B25" s="60" t="s">
        <v>203</v>
      </c>
      <c r="C25" s="60" t="s">
        <v>204</v>
      </c>
      <c r="D25" s="61"/>
      <c r="E25" s="65">
        <v>2</v>
      </c>
    </row>
    <row r="26" ht="18.75" spans="1:5">
      <c r="A26" s="46">
        <v>13</v>
      </c>
      <c r="B26" s="60" t="s">
        <v>207</v>
      </c>
      <c r="C26" s="60"/>
      <c r="D26" s="61"/>
      <c r="E26" s="65">
        <v>8</v>
      </c>
    </row>
    <row r="27" ht="18.75" spans="1:5">
      <c r="A27" s="46">
        <v>14</v>
      </c>
      <c r="B27" s="60" t="s">
        <v>208</v>
      </c>
      <c r="C27" s="60" t="s">
        <v>209</v>
      </c>
      <c r="D27" s="61"/>
      <c r="E27" s="62">
        <v>4</v>
      </c>
    </row>
    <row r="28" ht="18.75" spans="1:5">
      <c r="A28" s="46">
        <v>15</v>
      </c>
      <c r="B28" s="60" t="s">
        <v>210</v>
      </c>
      <c r="C28" s="60"/>
      <c r="D28" s="61"/>
      <c r="E28" s="66">
        <v>2</v>
      </c>
    </row>
    <row r="29" ht="18.75" spans="1:5">
      <c r="A29" s="46">
        <v>16</v>
      </c>
      <c r="B29" s="60" t="s">
        <v>211</v>
      </c>
      <c r="C29" s="60"/>
      <c r="D29" s="61"/>
      <c r="E29" s="52">
        <v>1</v>
      </c>
    </row>
    <row r="30" ht="18.75" spans="1:5">
      <c r="A30" s="46">
        <v>17</v>
      </c>
      <c r="B30" s="60" t="s">
        <v>212</v>
      </c>
      <c r="C30" s="60"/>
      <c r="D30" s="61"/>
      <c r="E30" s="67">
        <v>2</v>
      </c>
    </row>
    <row r="31" ht="18.75" spans="1:5">
      <c r="A31" s="46">
        <v>18</v>
      </c>
      <c r="B31" s="60" t="s">
        <v>213</v>
      </c>
      <c r="C31" s="60"/>
      <c r="D31" s="61"/>
      <c r="E31" s="67">
        <v>1</v>
      </c>
    </row>
    <row r="32" spans="1:5">
      <c r="A32" s="53"/>
      <c r="B32" s="53"/>
      <c r="C32" s="53"/>
      <c r="D32" s="53"/>
      <c r="E32" s="53"/>
    </row>
    <row r="33" ht="18.75" spans="1:5">
      <c r="A33" s="58" t="s">
        <v>214</v>
      </c>
      <c r="B33" s="59"/>
      <c r="C33" s="59"/>
      <c r="D33" s="59"/>
      <c r="E33" s="59"/>
    </row>
    <row r="34" ht="18.75" spans="1:5">
      <c r="A34" s="68">
        <v>1</v>
      </c>
      <c r="B34" s="69" t="s">
        <v>215</v>
      </c>
      <c r="C34" s="70" t="s">
        <v>216</v>
      </c>
      <c r="D34" s="71" t="s">
        <v>217</v>
      </c>
      <c r="E34" s="72">
        <v>2</v>
      </c>
    </row>
    <row r="35" customHeight="1" spans="1:5">
      <c r="A35" s="73"/>
      <c r="B35" s="74"/>
      <c r="C35" s="75" t="s">
        <v>350</v>
      </c>
      <c r="D35" s="76"/>
      <c r="E35" s="77">
        <v>1</v>
      </c>
    </row>
    <row r="36" customHeight="1" spans="1:5">
      <c r="A36" s="73"/>
      <c r="B36" s="74"/>
      <c r="C36" s="75" t="s">
        <v>219</v>
      </c>
      <c r="D36" s="76"/>
      <c r="E36" s="78">
        <v>4</v>
      </c>
    </row>
    <row r="37" customHeight="1" spans="1:5">
      <c r="A37" s="73"/>
      <c r="B37" s="74"/>
      <c r="C37" s="79" t="s">
        <v>220</v>
      </c>
      <c r="D37" s="80"/>
      <c r="E37" s="81">
        <v>4</v>
      </c>
    </row>
    <row r="38" customHeight="1" spans="1:5">
      <c r="A38" s="73"/>
      <c r="B38" s="74"/>
      <c r="C38" s="75" t="s">
        <v>221</v>
      </c>
      <c r="D38" s="76"/>
      <c r="E38" s="82">
        <v>800</v>
      </c>
    </row>
    <row r="39" customHeight="1" spans="1:5">
      <c r="A39" s="83"/>
      <c r="B39" s="84"/>
      <c r="C39" s="75" t="s">
        <v>222</v>
      </c>
      <c r="D39" s="85"/>
      <c r="E39" s="85"/>
    </row>
    <row r="40" spans="1:5">
      <c r="A40" s="86"/>
      <c r="B40" s="87"/>
      <c r="C40" s="87"/>
      <c r="D40" s="87"/>
      <c r="E40" s="87"/>
    </row>
    <row r="41" ht="18.75" spans="1:5">
      <c r="A41" s="88" t="s">
        <v>223</v>
      </c>
      <c r="B41" s="89"/>
      <c r="C41" s="89"/>
      <c r="D41" s="89"/>
      <c r="E41" s="89"/>
    </row>
    <row r="42" customHeight="1" spans="1:5">
      <c r="A42" s="68">
        <v>1</v>
      </c>
      <c r="B42" s="69" t="s">
        <v>224</v>
      </c>
      <c r="C42" s="75" t="s">
        <v>225</v>
      </c>
      <c r="D42" s="76"/>
      <c r="E42" s="90">
        <f>30*6</f>
        <v>180</v>
      </c>
    </row>
    <row r="43" customHeight="1" spans="1:5">
      <c r="A43" s="73"/>
      <c r="B43" s="74"/>
      <c r="C43" s="75" t="s">
        <v>226</v>
      </c>
      <c r="D43" s="76"/>
      <c r="E43" s="91">
        <v>30</v>
      </c>
    </row>
    <row r="44" customHeight="1" spans="1:5">
      <c r="A44" s="73"/>
      <c r="B44" s="74"/>
      <c r="C44" s="75" t="s">
        <v>227</v>
      </c>
      <c r="D44" s="76"/>
      <c r="E44" s="81">
        <v>6</v>
      </c>
    </row>
    <row r="45" customHeight="1" spans="1:5">
      <c r="A45" s="73"/>
      <c r="B45" s="74"/>
      <c r="C45" s="75" t="s">
        <v>228</v>
      </c>
      <c r="D45" s="76"/>
      <c r="E45" s="92">
        <v>6</v>
      </c>
    </row>
    <row r="46" customHeight="1" spans="1:5">
      <c r="A46" s="73"/>
      <c r="B46" s="74"/>
      <c r="C46" s="75" t="s">
        <v>229</v>
      </c>
      <c r="D46" s="76"/>
      <c r="E46" s="81">
        <v>6</v>
      </c>
    </row>
    <row r="47" customHeight="1" spans="1:5">
      <c r="A47" s="83"/>
      <c r="B47" s="84"/>
      <c r="C47" s="75" t="s">
        <v>230</v>
      </c>
      <c r="D47" s="76"/>
      <c r="E47" s="81">
        <v>6</v>
      </c>
    </row>
    <row r="48" ht="18.75" spans="1:5">
      <c r="A48" s="93">
        <v>2</v>
      </c>
      <c r="B48" s="42" t="s">
        <v>231</v>
      </c>
      <c r="C48" s="94" t="s">
        <v>232</v>
      </c>
      <c r="D48" s="94"/>
      <c r="E48" s="95">
        <v>1</v>
      </c>
    </row>
    <row r="49" ht="18.75" spans="1:5">
      <c r="A49" s="96"/>
      <c r="B49" s="97"/>
      <c r="C49" s="94" t="s">
        <v>233</v>
      </c>
      <c r="D49" s="94"/>
      <c r="E49" s="98">
        <v>6</v>
      </c>
    </row>
    <row r="50" ht="18.75" spans="1:5">
      <c r="A50" s="96"/>
      <c r="B50" s="97"/>
      <c r="C50" s="94" t="s">
        <v>234</v>
      </c>
      <c r="D50" s="94"/>
      <c r="E50" s="98">
        <v>6</v>
      </c>
    </row>
    <row r="51" ht="18.75" spans="1:5">
      <c r="A51" s="96"/>
      <c r="B51" s="97"/>
      <c r="C51" s="99" t="s">
        <v>235</v>
      </c>
      <c r="D51" s="99"/>
      <c r="E51" s="100">
        <v>6</v>
      </c>
    </row>
    <row r="52" ht="18.75" spans="1:5">
      <c r="A52" s="96"/>
      <c r="B52" s="97"/>
      <c r="C52" s="101" t="s">
        <v>236</v>
      </c>
      <c r="D52" s="101"/>
      <c r="E52" s="102">
        <v>1</v>
      </c>
    </row>
    <row r="53" s="24" customFormat="1" ht="17.25" customHeight="1" spans="1:5">
      <c r="A53" s="96"/>
      <c r="B53" s="97"/>
      <c r="C53" s="103" t="s">
        <v>237</v>
      </c>
      <c r="D53" s="103"/>
      <c r="E53" s="104">
        <v>6</v>
      </c>
    </row>
    <row r="54" s="24" customFormat="1" ht="17.25" customHeight="1" spans="1:5">
      <c r="A54" s="96"/>
      <c r="B54" s="97"/>
      <c r="C54" s="103" t="s">
        <v>238</v>
      </c>
      <c r="D54" s="103"/>
      <c r="E54" s="105">
        <v>6</v>
      </c>
    </row>
    <row r="55" s="24" customFormat="1" ht="18.75" spans="1:5">
      <c r="A55" s="96"/>
      <c r="B55" s="97"/>
      <c r="C55" s="106" t="s">
        <v>239</v>
      </c>
      <c r="D55" s="107"/>
      <c r="E55" s="104">
        <v>8</v>
      </c>
    </row>
    <row r="56" s="24" customFormat="1" customHeight="1" spans="1:5">
      <c r="A56" s="96"/>
      <c r="B56" s="97"/>
      <c r="C56" s="108" t="s">
        <v>240</v>
      </c>
      <c r="D56" s="107"/>
      <c r="E56" s="104">
        <v>4</v>
      </c>
    </row>
    <row r="57" s="24" customFormat="1" ht="18.75" spans="1:5">
      <c r="A57" s="96"/>
      <c r="B57" s="97"/>
      <c r="C57" s="108" t="s">
        <v>241</v>
      </c>
      <c r="D57" s="107"/>
      <c r="E57" s="104">
        <v>3</v>
      </c>
    </row>
    <row r="58" s="24" customFormat="1" ht="18.75" spans="1:5">
      <c r="A58" s="96"/>
      <c r="B58" s="97"/>
      <c r="C58" s="108" t="s">
        <v>242</v>
      </c>
      <c r="D58" s="107"/>
      <c r="E58" s="104">
        <v>2</v>
      </c>
    </row>
    <row r="59" s="24" customFormat="1" ht="18.75" spans="1:5">
      <c r="A59" s="96"/>
      <c r="B59" s="97"/>
      <c r="C59" s="108" t="s">
        <v>243</v>
      </c>
      <c r="D59" s="107"/>
      <c r="E59" s="104">
        <v>2</v>
      </c>
    </row>
    <row r="60" customHeight="1" spans="1:5">
      <c r="A60" s="109"/>
      <c r="B60" s="97"/>
      <c r="C60" s="106" t="s">
        <v>244</v>
      </c>
      <c r="D60" s="107"/>
      <c r="E60" s="104">
        <v>3</v>
      </c>
    </row>
    <row r="61" ht="18.75" spans="1:5">
      <c r="A61" s="110">
        <v>3</v>
      </c>
      <c r="B61" s="70" t="s">
        <v>245</v>
      </c>
      <c r="C61" s="75"/>
      <c r="D61" s="76"/>
      <c r="E61" s="111">
        <v>4</v>
      </c>
    </row>
    <row r="62" ht="18.75" spans="1:5">
      <c r="A62" s="110">
        <v>4</v>
      </c>
      <c r="B62" s="70" t="s">
        <v>246</v>
      </c>
      <c r="C62" s="75"/>
      <c r="D62" s="76"/>
      <c r="E62" s="112">
        <v>1</v>
      </c>
    </row>
    <row r="63" spans="1:5">
      <c r="A63" s="93">
        <v>5</v>
      </c>
      <c r="B63" s="113" t="s">
        <v>383</v>
      </c>
      <c r="C63" s="114"/>
      <c r="D63" s="114"/>
      <c r="E63" s="115">
        <v>2</v>
      </c>
    </row>
    <row r="64" ht="18.75" spans="1:5">
      <c r="A64" s="109"/>
      <c r="B64" s="116"/>
      <c r="C64" s="117" t="s">
        <v>384</v>
      </c>
      <c r="D64" s="118"/>
      <c r="E64" s="119">
        <v>2</v>
      </c>
    </row>
    <row r="65" spans="1:5">
      <c r="A65" s="53"/>
      <c r="B65" s="53"/>
      <c r="C65" s="53"/>
      <c r="D65" s="53"/>
      <c r="E65" s="53"/>
    </row>
    <row r="66" ht="18.75" spans="1:5">
      <c r="A66" s="88" t="s">
        <v>249</v>
      </c>
      <c r="B66" s="89"/>
      <c r="C66" s="89"/>
      <c r="D66" s="89"/>
      <c r="E66" s="89"/>
    </row>
    <row r="67" ht="18.75" spans="1:5">
      <c r="A67" s="110">
        <v>1</v>
      </c>
      <c r="B67" s="120" t="s">
        <v>250</v>
      </c>
      <c r="C67" s="121"/>
      <c r="D67" s="122"/>
      <c r="E67" s="123">
        <v>1</v>
      </c>
    </row>
    <row r="68" ht="18.75" spans="1:5">
      <c r="A68" s="110">
        <v>2</v>
      </c>
      <c r="B68" s="120" t="s">
        <v>251</v>
      </c>
      <c r="C68" s="121" t="s">
        <v>252</v>
      </c>
      <c r="D68" s="122"/>
      <c r="E68" s="123">
        <v>1</v>
      </c>
    </row>
    <row r="69" ht="18.75" spans="1:5">
      <c r="A69" s="110">
        <v>3</v>
      </c>
      <c r="B69" s="120" t="s">
        <v>253</v>
      </c>
      <c r="C69" s="121" t="s">
        <v>254</v>
      </c>
      <c r="D69" s="122"/>
      <c r="E69" s="123">
        <v>1</v>
      </c>
    </row>
    <row r="70" s="27" customFormat="1" customHeight="1" spans="1:5">
      <c r="A70" s="110">
        <v>4</v>
      </c>
      <c r="B70" s="120" t="s">
        <v>255</v>
      </c>
      <c r="C70" s="120" t="s">
        <v>296</v>
      </c>
      <c r="D70" s="124"/>
      <c r="E70" s="125">
        <v>36</v>
      </c>
    </row>
    <row r="71" ht="18.75" spans="1:5">
      <c r="A71" s="110">
        <v>5</v>
      </c>
      <c r="B71" s="120" t="s">
        <v>257</v>
      </c>
      <c r="C71" s="121"/>
      <c r="D71" s="122"/>
      <c r="E71" s="125">
        <v>64</v>
      </c>
    </row>
    <row r="72" ht="18.75" spans="1:5">
      <c r="A72" s="110">
        <v>6</v>
      </c>
      <c r="B72" s="120" t="s">
        <v>258</v>
      </c>
      <c r="C72" s="121"/>
      <c r="D72" s="122"/>
      <c r="E72" s="125">
        <v>36</v>
      </c>
    </row>
    <row r="73" ht="18.75" spans="1:5">
      <c r="A73" s="110">
        <v>7</v>
      </c>
      <c r="B73" s="120" t="s">
        <v>259</v>
      </c>
      <c r="C73" s="121"/>
      <c r="D73" s="122"/>
      <c r="E73" s="123">
        <v>32</v>
      </c>
    </row>
    <row r="74" ht="18.75" spans="1:5">
      <c r="A74" s="110">
        <v>8</v>
      </c>
      <c r="B74" s="120" t="s">
        <v>260</v>
      </c>
      <c r="C74" s="121"/>
      <c r="D74" s="122"/>
      <c r="E74" s="123">
        <v>8</v>
      </c>
    </row>
    <row r="75" ht="18.75" spans="1:5">
      <c r="A75" s="110">
        <v>9</v>
      </c>
      <c r="B75" s="120" t="s">
        <v>261</v>
      </c>
      <c r="C75" s="121"/>
      <c r="D75" s="122"/>
      <c r="E75" s="126">
        <v>240</v>
      </c>
    </row>
    <row r="76" ht="18.75" spans="1:5">
      <c r="A76" s="110">
        <v>10</v>
      </c>
      <c r="B76" s="120" t="s">
        <v>262</v>
      </c>
      <c r="C76" s="121"/>
      <c r="D76" s="122"/>
      <c r="E76" s="125">
        <v>64</v>
      </c>
    </row>
    <row r="77" ht="18.75" spans="1:5">
      <c r="A77" s="110">
        <v>11</v>
      </c>
      <c r="B77" s="70" t="s">
        <v>246</v>
      </c>
      <c r="C77" s="75"/>
      <c r="D77" s="76"/>
      <c r="E77" s="112">
        <v>1</v>
      </c>
    </row>
    <row r="78" spans="1:5">
      <c r="A78" s="127"/>
      <c r="B78" s="128"/>
      <c r="C78" s="128"/>
      <c r="D78" s="128"/>
      <c r="E78" s="128"/>
    </row>
    <row r="79" ht="18.75" spans="1:5">
      <c r="A79" s="54"/>
      <c r="B79" s="55"/>
      <c r="C79" s="55"/>
      <c r="D79" s="55"/>
      <c r="E79" s="55"/>
    </row>
    <row r="81" customHeight="1" spans="1:5">
      <c r="A81" s="37" t="s">
        <v>263</v>
      </c>
      <c r="B81" s="38"/>
      <c r="C81" s="38"/>
      <c r="D81" s="38"/>
      <c r="E81" s="38"/>
    </row>
    <row r="82" customHeight="1" spans="1:5">
      <c r="A82" s="39" t="s">
        <v>165</v>
      </c>
      <c r="B82" s="39" t="s">
        <v>166</v>
      </c>
      <c r="C82" s="56" t="s">
        <v>167</v>
      </c>
      <c r="D82" s="57"/>
      <c r="E82" s="39" t="s">
        <v>169</v>
      </c>
    </row>
    <row r="83" ht="18.75" spans="1:5">
      <c r="A83" s="129" t="s">
        <v>264</v>
      </c>
      <c r="B83" s="130"/>
      <c r="C83" s="130"/>
      <c r="D83" s="130"/>
      <c r="E83" s="130"/>
    </row>
    <row r="84" ht="18.75" spans="1:5">
      <c r="A84" s="131">
        <v>1</v>
      </c>
      <c r="B84" s="132" t="s">
        <v>265</v>
      </c>
      <c r="C84" s="133"/>
      <c r="D84" s="134"/>
      <c r="E84" s="135">
        <v>1</v>
      </c>
    </row>
    <row r="85" ht="18.75" spans="1:5">
      <c r="A85" s="131">
        <v>2</v>
      </c>
      <c r="B85" s="136" t="s">
        <v>266</v>
      </c>
      <c r="C85" s="137"/>
      <c r="D85" s="138"/>
      <c r="E85" s="135">
        <v>1</v>
      </c>
    </row>
    <row r="86" ht="18.75" spans="1:5">
      <c r="A86" s="131">
        <v>3</v>
      </c>
      <c r="B86" s="139" t="s">
        <v>267</v>
      </c>
      <c r="C86" s="137"/>
      <c r="D86" s="138"/>
      <c r="E86" s="135">
        <v>3</v>
      </c>
    </row>
    <row r="87" ht="18.75" spans="1:5">
      <c r="A87" s="131">
        <v>4</v>
      </c>
      <c r="B87" s="136" t="s">
        <v>268</v>
      </c>
      <c r="C87" s="137"/>
      <c r="D87" s="138"/>
      <c r="E87" s="135">
        <v>1</v>
      </c>
    </row>
    <row r="88" ht="18.75" spans="1:5">
      <c r="A88" s="131">
        <v>5</v>
      </c>
      <c r="B88" s="139" t="s">
        <v>269</v>
      </c>
      <c r="C88" s="137"/>
      <c r="D88" s="138"/>
      <c r="E88" s="135">
        <v>2</v>
      </c>
    </row>
    <row r="89" ht="18.75" spans="1:5">
      <c r="A89" s="131">
        <v>6</v>
      </c>
      <c r="B89" s="136" t="s">
        <v>270</v>
      </c>
      <c r="C89" s="137"/>
      <c r="D89" s="138"/>
      <c r="E89" s="135">
        <v>1</v>
      </c>
    </row>
    <row r="90" ht="18.75" spans="1:5">
      <c r="A90" s="131">
        <v>7</v>
      </c>
      <c r="B90" s="139" t="s">
        <v>271</v>
      </c>
      <c r="C90" s="137"/>
      <c r="D90" s="138"/>
      <c r="E90" s="135">
        <v>2</v>
      </c>
    </row>
    <row r="91" spans="1:5">
      <c r="A91" s="140"/>
      <c r="B91" s="140"/>
      <c r="C91" s="140"/>
      <c r="D91" s="140"/>
      <c r="E91" s="140"/>
    </row>
    <row r="92" customHeight="1" spans="1:5">
      <c r="A92" s="54"/>
      <c r="B92" s="55"/>
      <c r="C92" s="55"/>
      <c r="D92" s="55"/>
      <c r="E92" s="55"/>
    </row>
  </sheetData>
  <mergeCells count="81">
    <mergeCell ref="A1:E1"/>
    <mergeCell ref="A3:E3"/>
    <mergeCell ref="A8:E8"/>
    <mergeCell ref="A9:E9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A33:E33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61:D61"/>
    <mergeCell ref="C62:D62"/>
    <mergeCell ref="C63:D63"/>
    <mergeCell ref="C64:D64"/>
    <mergeCell ref="A65:E65"/>
    <mergeCell ref="A66:E66"/>
    <mergeCell ref="C67:D67"/>
    <mergeCell ref="C68:D68"/>
    <mergeCell ref="C69:D69"/>
    <mergeCell ref="C71:D71"/>
    <mergeCell ref="C72:D72"/>
    <mergeCell ref="C73:D73"/>
    <mergeCell ref="C74:D74"/>
    <mergeCell ref="C75:D75"/>
    <mergeCell ref="C76:D76"/>
    <mergeCell ref="A78:E78"/>
    <mergeCell ref="A79:E79"/>
    <mergeCell ref="A81:E81"/>
    <mergeCell ref="C82:D82"/>
    <mergeCell ref="A83:E83"/>
    <mergeCell ref="C85:D85"/>
    <mergeCell ref="C86:D86"/>
    <mergeCell ref="C87:D87"/>
    <mergeCell ref="C88:D88"/>
    <mergeCell ref="A91:E91"/>
    <mergeCell ref="A92:E92"/>
    <mergeCell ref="A34:A39"/>
    <mergeCell ref="A42:A47"/>
    <mergeCell ref="A48:A60"/>
    <mergeCell ref="A63:A64"/>
    <mergeCell ref="B34:B39"/>
    <mergeCell ref="B42:B47"/>
    <mergeCell ref="B48:B60"/>
    <mergeCell ref="B63:B64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zoomScale="70" zoomScaleNormal="70" workbookViewId="0">
      <pane ySplit="6" topLeftCell="A7" activePane="bottomLeft" state="frozen"/>
      <selection/>
      <selection pane="bottomLeft" activeCell="C18" sqref="C17 C18"/>
    </sheetView>
  </sheetViews>
  <sheetFormatPr defaultColWidth="9" defaultRowHeight="14.25"/>
  <cols>
    <col min="1" max="1" width="16.25" style="1" customWidth="1"/>
    <col min="2" max="2" width="22.8333333333333" style="1" customWidth="1"/>
    <col min="3" max="3" width="11.5" style="1" customWidth="1"/>
    <col min="4" max="4" width="12.5" style="1" customWidth="1"/>
    <col min="5" max="5" width="17" style="1" customWidth="1"/>
    <col min="6" max="6" width="9.58333333333333" style="1" customWidth="1"/>
    <col min="7" max="7" width="13.75" style="1" customWidth="1"/>
    <col min="8" max="8" width="11.5" style="1" customWidth="1"/>
    <col min="9" max="9" width="13.5833333333333" style="1" customWidth="1"/>
    <col min="10" max="10" width="14.75" style="1" customWidth="1"/>
    <col min="11" max="11" width="14" style="1" customWidth="1"/>
    <col min="12" max="12" width="13.8333333333333" style="1" customWidth="1"/>
    <col min="13" max="13" width="17.5833333333333" style="1" customWidth="1"/>
    <col min="14" max="14" width="22" style="1" customWidth="1"/>
    <col min="15" max="15" width="37.8333333333333" style="1" customWidth="1"/>
    <col min="16" max="16384" width="8.66666666666667" style="1"/>
  </cols>
  <sheetData>
    <row r="1" ht="30" customHeight="1" spans="1:14">
      <c r="A1" s="2" t="s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.75" customHeight="1" spans="1:1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" spans="1:1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41.25" customHeight="1" spans="1:14">
      <c r="A5" s="6" t="s">
        <v>386</v>
      </c>
      <c r="B5" s="7" t="s">
        <v>387</v>
      </c>
      <c r="C5" s="8" t="s">
        <v>388</v>
      </c>
      <c r="D5" s="9" t="s">
        <v>389</v>
      </c>
      <c r="E5" s="10"/>
      <c r="F5" s="10"/>
      <c r="G5" s="10"/>
      <c r="H5" s="10"/>
      <c r="I5" s="10"/>
      <c r="J5" s="10"/>
      <c r="K5" s="10"/>
      <c r="L5" s="10"/>
      <c r="M5" s="10"/>
      <c r="N5" s="10"/>
    </row>
    <row r="6" ht="40.5" customHeight="1" spans="1:14">
      <c r="A6" s="11"/>
      <c r="B6" s="12"/>
      <c r="C6" s="13"/>
      <c r="D6" s="14" t="s">
        <v>390</v>
      </c>
      <c r="E6" s="15" t="s">
        <v>391</v>
      </c>
      <c r="F6" s="16" t="s">
        <v>392</v>
      </c>
      <c r="G6" s="17" t="s">
        <v>393</v>
      </c>
      <c r="H6" s="18" t="s">
        <v>394</v>
      </c>
      <c r="I6" s="18" t="s">
        <v>395</v>
      </c>
      <c r="J6" s="18" t="s">
        <v>396</v>
      </c>
      <c r="K6" s="18" t="s">
        <v>397</v>
      </c>
      <c r="L6" s="18" t="s">
        <v>398</v>
      </c>
      <c r="M6" s="18" t="s">
        <v>399</v>
      </c>
      <c r="N6" s="18" t="s">
        <v>400</v>
      </c>
    </row>
    <row r="7" ht="50.25" customHeight="1" spans="1:14">
      <c r="A7" s="19" t="s">
        <v>100</v>
      </c>
      <c r="B7" s="19" t="s">
        <v>401</v>
      </c>
      <c r="C7" s="19">
        <v>169</v>
      </c>
      <c r="D7" s="20" t="s">
        <v>402</v>
      </c>
      <c r="E7" s="21" t="s">
        <v>403</v>
      </c>
      <c r="F7" s="20" t="s">
        <v>404</v>
      </c>
      <c r="G7" s="20" t="s">
        <v>404</v>
      </c>
      <c r="H7" s="20" t="s">
        <v>404</v>
      </c>
      <c r="I7" s="20" t="s">
        <v>404</v>
      </c>
      <c r="J7" s="20" t="s">
        <v>404</v>
      </c>
      <c r="K7" s="20" t="s">
        <v>404</v>
      </c>
      <c r="L7" s="20" t="s">
        <v>404</v>
      </c>
      <c r="M7" s="20" t="s">
        <v>404</v>
      </c>
      <c r="N7" s="20" t="s">
        <v>404</v>
      </c>
    </row>
    <row r="8" ht="50.25" customHeight="1" spans="1:14">
      <c r="A8" s="19" t="s">
        <v>102</v>
      </c>
      <c r="B8" s="19" t="s">
        <v>401</v>
      </c>
      <c r="C8" s="19">
        <v>160</v>
      </c>
      <c r="D8" s="20" t="s">
        <v>405</v>
      </c>
      <c r="E8" s="21" t="s">
        <v>406</v>
      </c>
      <c r="F8" s="20" t="s">
        <v>404</v>
      </c>
      <c r="G8" s="20" t="s">
        <v>404</v>
      </c>
      <c r="H8" s="20" t="s">
        <v>404</v>
      </c>
      <c r="I8" s="20" t="s">
        <v>404</v>
      </c>
      <c r="J8" s="20" t="s">
        <v>404</v>
      </c>
      <c r="K8" s="20" t="s">
        <v>404</v>
      </c>
      <c r="L8" s="20" t="s">
        <v>404</v>
      </c>
      <c r="M8" s="20" t="s">
        <v>404</v>
      </c>
      <c r="N8" s="20" t="s">
        <v>404</v>
      </c>
    </row>
    <row r="9" ht="50.25" customHeight="1" spans="1:14">
      <c r="A9" s="19" t="s">
        <v>104</v>
      </c>
      <c r="B9" s="19" t="s">
        <v>401</v>
      </c>
      <c r="C9" s="19">
        <v>160</v>
      </c>
      <c r="D9" s="20" t="s">
        <v>405</v>
      </c>
      <c r="E9" s="21" t="s">
        <v>407</v>
      </c>
      <c r="F9" s="20" t="s">
        <v>404</v>
      </c>
      <c r="G9" s="20" t="s">
        <v>404</v>
      </c>
      <c r="H9" s="20" t="s">
        <v>404</v>
      </c>
      <c r="I9" s="20" t="s">
        <v>404</v>
      </c>
      <c r="J9" s="20" t="s">
        <v>404</v>
      </c>
      <c r="K9" s="20" t="s">
        <v>404</v>
      </c>
      <c r="L9" s="20" t="s">
        <v>404</v>
      </c>
      <c r="M9" s="20" t="s">
        <v>404</v>
      </c>
      <c r="N9" s="20" t="s">
        <v>404</v>
      </c>
    </row>
    <row r="10" ht="50.25" customHeight="1" spans="1:14">
      <c r="A10" s="19" t="s">
        <v>105</v>
      </c>
      <c r="B10" s="19" t="s">
        <v>401</v>
      </c>
      <c r="C10" s="19">
        <v>158</v>
      </c>
      <c r="D10" s="20" t="s">
        <v>405</v>
      </c>
      <c r="E10" s="21" t="s">
        <v>408</v>
      </c>
      <c r="F10" s="20" t="s">
        <v>404</v>
      </c>
      <c r="G10" s="20" t="s">
        <v>404</v>
      </c>
      <c r="H10" s="20" t="s">
        <v>404</v>
      </c>
      <c r="I10" s="20" t="s">
        <v>404</v>
      </c>
      <c r="J10" s="20" t="s">
        <v>404</v>
      </c>
      <c r="K10" s="20" t="s">
        <v>404</v>
      </c>
      <c r="L10" s="20" t="s">
        <v>404</v>
      </c>
      <c r="M10" s="20" t="s">
        <v>404</v>
      </c>
      <c r="N10" s="20" t="s">
        <v>404</v>
      </c>
    </row>
    <row r="11" ht="50.25" customHeight="1" spans="1:14">
      <c r="A11" s="19" t="s">
        <v>108</v>
      </c>
      <c r="B11" s="19" t="s">
        <v>401</v>
      </c>
      <c r="C11" s="19">
        <v>95</v>
      </c>
      <c r="D11" s="20" t="s">
        <v>405</v>
      </c>
      <c r="E11" s="22" t="s">
        <v>409</v>
      </c>
      <c r="F11" s="20" t="s">
        <v>410</v>
      </c>
      <c r="G11" s="20" t="s">
        <v>404</v>
      </c>
      <c r="H11" s="20" t="s">
        <v>404</v>
      </c>
      <c r="I11" s="20" t="s">
        <v>404</v>
      </c>
      <c r="J11" s="20" t="s">
        <v>404</v>
      </c>
      <c r="K11" s="20" t="s">
        <v>404</v>
      </c>
      <c r="L11" s="20" t="s">
        <v>404</v>
      </c>
      <c r="M11" s="20" t="s">
        <v>404</v>
      </c>
      <c r="N11" s="20" t="s">
        <v>404</v>
      </c>
    </row>
    <row r="12" ht="50.25" customHeight="1" spans="1:14">
      <c r="A12" s="19" t="s">
        <v>110</v>
      </c>
      <c r="B12" s="19" t="s">
        <v>401</v>
      </c>
      <c r="C12" s="19">
        <v>87</v>
      </c>
      <c r="D12" s="20" t="s">
        <v>405</v>
      </c>
      <c r="E12" s="22" t="s">
        <v>409</v>
      </c>
      <c r="F12" s="20" t="s">
        <v>410</v>
      </c>
      <c r="G12" s="20" t="s">
        <v>404</v>
      </c>
      <c r="H12" s="20" t="s">
        <v>404</v>
      </c>
      <c r="I12" s="20" t="s">
        <v>404</v>
      </c>
      <c r="J12" s="20" t="s">
        <v>404</v>
      </c>
      <c r="K12" s="20" t="s">
        <v>404</v>
      </c>
      <c r="L12" s="20" t="s">
        <v>404</v>
      </c>
      <c r="M12" s="20" t="s">
        <v>404</v>
      </c>
      <c r="N12" s="20" t="s">
        <v>404</v>
      </c>
    </row>
    <row r="13" ht="50.25" customHeight="1" spans="1:14">
      <c r="A13" s="19" t="s">
        <v>112</v>
      </c>
      <c r="B13" s="19" t="s">
        <v>401</v>
      </c>
      <c r="C13" s="19">
        <v>72</v>
      </c>
      <c r="D13" s="20" t="s">
        <v>405</v>
      </c>
      <c r="E13" s="22" t="s">
        <v>409</v>
      </c>
      <c r="F13" s="20" t="s">
        <v>410</v>
      </c>
      <c r="G13" s="20" t="s">
        <v>404</v>
      </c>
      <c r="H13" s="20" t="s">
        <v>404</v>
      </c>
      <c r="I13" s="20" t="s">
        <v>404</v>
      </c>
      <c r="J13" s="20" t="s">
        <v>404</v>
      </c>
      <c r="K13" s="20" t="s">
        <v>404</v>
      </c>
      <c r="L13" s="20" t="s">
        <v>404</v>
      </c>
      <c r="M13" s="20" t="s">
        <v>404</v>
      </c>
      <c r="N13" s="20" t="s">
        <v>404</v>
      </c>
    </row>
    <row r="14" ht="50.25" customHeight="1" spans="1:14">
      <c r="A14" s="19" t="s">
        <v>114</v>
      </c>
      <c r="B14" s="19" t="s">
        <v>401</v>
      </c>
      <c r="C14" s="19">
        <v>78</v>
      </c>
      <c r="D14" s="20" t="s">
        <v>405</v>
      </c>
      <c r="E14" s="22" t="s">
        <v>411</v>
      </c>
      <c r="F14" s="20" t="s">
        <v>410</v>
      </c>
      <c r="G14" s="20" t="s">
        <v>404</v>
      </c>
      <c r="H14" s="20" t="s">
        <v>404</v>
      </c>
      <c r="I14" s="20" t="s">
        <v>404</v>
      </c>
      <c r="J14" s="20" t="s">
        <v>404</v>
      </c>
      <c r="K14" s="20" t="s">
        <v>404</v>
      </c>
      <c r="L14" s="20" t="s">
        <v>404</v>
      </c>
      <c r="M14" s="20" t="s">
        <v>404</v>
      </c>
      <c r="N14" s="20" t="s">
        <v>404</v>
      </c>
    </row>
    <row r="15" ht="50.25" customHeight="1" spans="1:14">
      <c r="A15" s="19" t="s">
        <v>116</v>
      </c>
      <c r="B15" s="19" t="s">
        <v>401</v>
      </c>
      <c r="C15" s="19">
        <v>91</v>
      </c>
      <c r="D15" s="20" t="s">
        <v>405</v>
      </c>
      <c r="E15" s="22" t="s">
        <v>412</v>
      </c>
      <c r="F15" s="20" t="s">
        <v>410</v>
      </c>
      <c r="G15" s="20" t="s">
        <v>404</v>
      </c>
      <c r="H15" s="20" t="s">
        <v>404</v>
      </c>
      <c r="I15" s="20" t="s">
        <v>404</v>
      </c>
      <c r="J15" s="20" t="s">
        <v>404</v>
      </c>
      <c r="K15" s="20" t="s">
        <v>404</v>
      </c>
      <c r="L15" s="20" t="s">
        <v>404</v>
      </c>
      <c r="M15" s="20" t="s">
        <v>404</v>
      </c>
      <c r="N15" s="20" t="s">
        <v>404</v>
      </c>
    </row>
    <row r="16" ht="50.25" customHeight="1" spans="1:14">
      <c r="A16" s="19" t="s">
        <v>118</v>
      </c>
      <c r="B16" s="19" t="s">
        <v>401</v>
      </c>
      <c r="C16" s="19">
        <v>85</v>
      </c>
      <c r="D16" s="20" t="s">
        <v>405</v>
      </c>
      <c r="E16" s="22" t="s">
        <v>413</v>
      </c>
      <c r="F16" s="20" t="s">
        <v>410</v>
      </c>
      <c r="G16" s="20" t="s">
        <v>404</v>
      </c>
      <c r="H16" s="20" t="s">
        <v>404</v>
      </c>
      <c r="I16" s="20" t="s">
        <v>404</v>
      </c>
      <c r="J16" s="20" t="s">
        <v>404</v>
      </c>
      <c r="K16" s="20" t="s">
        <v>404</v>
      </c>
      <c r="L16" s="20" t="s">
        <v>404</v>
      </c>
      <c r="M16" s="20" t="s">
        <v>404</v>
      </c>
      <c r="N16" s="20" t="s">
        <v>404</v>
      </c>
    </row>
    <row r="17" ht="50.25" customHeight="1" spans="1:14">
      <c r="A17" s="19" t="s">
        <v>120</v>
      </c>
      <c r="B17" s="19" t="s">
        <v>401</v>
      </c>
      <c r="C17" s="23">
        <v>70</v>
      </c>
      <c r="D17" s="20" t="s">
        <v>405</v>
      </c>
      <c r="E17" s="22" t="s">
        <v>409</v>
      </c>
      <c r="F17" s="20" t="s">
        <v>410</v>
      </c>
      <c r="G17" s="20" t="s">
        <v>404</v>
      </c>
      <c r="H17" s="20" t="s">
        <v>404</v>
      </c>
      <c r="I17" s="20" t="s">
        <v>404</v>
      </c>
      <c r="J17" s="20" t="s">
        <v>404</v>
      </c>
      <c r="K17" s="20" t="s">
        <v>404</v>
      </c>
      <c r="L17" s="20" t="s">
        <v>404</v>
      </c>
      <c r="M17" s="20" t="s">
        <v>404</v>
      </c>
      <c r="N17" s="20" t="s">
        <v>404</v>
      </c>
    </row>
    <row r="18" ht="50.25" customHeight="1" spans="1:14">
      <c r="A18" s="19" t="s">
        <v>122</v>
      </c>
      <c r="B18" s="19" t="s">
        <v>401</v>
      </c>
      <c r="C18" s="23">
        <v>70</v>
      </c>
      <c r="D18" s="20" t="s">
        <v>405</v>
      </c>
      <c r="E18" s="22" t="s">
        <v>409</v>
      </c>
      <c r="F18" s="20" t="s">
        <v>410</v>
      </c>
      <c r="G18" s="20" t="s">
        <v>404</v>
      </c>
      <c r="H18" s="20" t="s">
        <v>404</v>
      </c>
      <c r="I18" s="20" t="s">
        <v>404</v>
      </c>
      <c r="J18" s="20" t="s">
        <v>404</v>
      </c>
      <c r="K18" s="20" t="s">
        <v>404</v>
      </c>
      <c r="L18" s="20" t="s">
        <v>404</v>
      </c>
      <c r="M18" s="20" t="s">
        <v>404</v>
      </c>
      <c r="N18" s="20" t="s">
        <v>404</v>
      </c>
    </row>
    <row r="19" ht="50.25" customHeight="1" spans="1:14">
      <c r="A19" s="19" t="s">
        <v>126</v>
      </c>
      <c r="B19" s="19" t="s">
        <v>401</v>
      </c>
      <c r="C19" s="19">
        <v>104</v>
      </c>
      <c r="D19" s="20" t="s">
        <v>405</v>
      </c>
      <c r="E19" s="22" t="s">
        <v>409</v>
      </c>
      <c r="F19" s="20" t="s">
        <v>410</v>
      </c>
      <c r="G19" s="20" t="s">
        <v>404</v>
      </c>
      <c r="H19" s="20" t="s">
        <v>404</v>
      </c>
      <c r="I19" s="20" t="s">
        <v>404</v>
      </c>
      <c r="J19" s="20" t="s">
        <v>404</v>
      </c>
      <c r="K19" s="20" t="s">
        <v>404</v>
      </c>
      <c r="L19" s="20" t="s">
        <v>404</v>
      </c>
      <c r="M19" s="20" t="s">
        <v>404</v>
      </c>
      <c r="N19" s="20" t="s">
        <v>404</v>
      </c>
    </row>
    <row r="20" ht="50.25" customHeight="1" spans="1:14">
      <c r="A20" s="19" t="s">
        <v>128</v>
      </c>
      <c r="B20" s="19" t="s">
        <v>401</v>
      </c>
      <c r="C20" s="19">
        <v>105</v>
      </c>
      <c r="D20" s="20" t="s">
        <v>405</v>
      </c>
      <c r="E20" s="22" t="s">
        <v>409</v>
      </c>
      <c r="F20" s="20" t="s">
        <v>410</v>
      </c>
      <c r="G20" s="20" t="s">
        <v>404</v>
      </c>
      <c r="H20" s="20" t="s">
        <v>404</v>
      </c>
      <c r="I20" s="20" t="s">
        <v>404</v>
      </c>
      <c r="J20" s="20" t="s">
        <v>404</v>
      </c>
      <c r="K20" s="20" t="s">
        <v>404</v>
      </c>
      <c r="L20" s="20" t="s">
        <v>404</v>
      </c>
      <c r="M20" s="20" t="s">
        <v>404</v>
      </c>
      <c r="N20" s="20" t="s">
        <v>404</v>
      </c>
    </row>
    <row r="21" ht="50.25" customHeight="1" spans="1:14">
      <c r="A21" s="19" t="s">
        <v>130</v>
      </c>
      <c r="B21" s="19" t="s">
        <v>401</v>
      </c>
      <c r="C21" s="19">
        <v>105</v>
      </c>
      <c r="D21" s="20" t="s">
        <v>405</v>
      </c>
      <c r="E21" s="22" t="s">
        <v>409</v>
      </c>
      <c r="F21" s="20" t="s">
        <v>410</v>
      </c>
      <c r="G21" s="20" t="s">
        <v>404</v>
      </c>
      <c r="H21" s="20" t="s">
        <v>404</v>
      </c>
      <c r="I21" s="20" t="s">
        <v>404</v>
      </c>
      <c r="J21" s="20" t="s">
        <v>404</v>
      </c>
      <c r="K21" s="20" t="s">
        <v>404</v>
      </c>
      <c r="L21" s="20" t="s">
        <v>404</v>
      </c>
      <c r="M21" s="20" t="s">
        <v>404</v>
      </c>
      <c r="N21" s="20" t="s">
        <v>404</v>
      </c>
    </row>
    <row r="22" ht="50.25" customHeight="1" spans="1:14">
      <c r="A22" s="19" t="s">
        <v>123</v>
      </c>
      <c r="B22" s="19" t="s">
        <v>401</v>
      </c>
      <c r="C22" s="19">
        <v>88</v>
      </c>
      <c r="D22" s="20" t="s">
        <v>405</v>
      </c>
      <c r="E22" s="22" t="s">
        <v>409</v>
      </c>
      <c r="F22" s="20" t="s">
        <v>410</v>
      </c>
      <c r="G22" s="20" t="s">
        <v>404</v>
      </c>
      <c r="H22" s="20" t="s">
        <v>404</v>
      </c>
      <c r="I22" s="20" t="s">
        <v>404</v>
      </c>
      <c r="J22" s="20" t="s">
        <v>404</v>
      </c>
      <c r="K22" s="20" t="s">
        <v>404</v>
      </c>
      <c r="L22" s="20" t="s">
        <v>404</v>
      </c>
      <c r="M22" s="20" t="s">
        <v>404</v>
      </c>
      <c r="N22" s="20" t="s">
        <v>404</v>
      </c>
    </row>
    <row r="23" ht="50.25" customHeight="1" spans="1:14">
      <c r="A23" s="19" t="s">
        <v>131</v>
      </c>
      <c r="B23" s="19" t="s">
        <v>401</v>
      </c>
      <c r="C23" s="19">
        <v>104</v>
      </c>
      <c r="D23" s="20" t="s">
        <v>405</v>
      </c>
      <c r="E23" s="22" t="s">
        <v>409</v>
      </c>
      <c r="F23" s="20" t="s">
        <v>410</v>
      </c>
      <c r="G23" s="20" t="s">
        <v>404</v>
      </c>
      <c r="H23" s="20" t="s">
        <v>404</v>
      </c>
      <c r="I23" s="20" t="s">
        <v>404</v>
      </c>
      <c r="J23" s="20" t="s">
        <v>404</v>
      </c>
      <c r="K23" s="20" t="s">
        <v>404</v>
      </c>
      <c r="L23" s="20" t="s">
        <v>404</v>
      </c>
      <c r="M23" s="20" t="s">
        <v>404</v>
      </c>
      <c r="N23" s="20" t="s">
        <v>404</v>
      </c>
    </row>
    <row r="24" ht="50.25" customHeight="1" spans="1:14">
      <c r="A24" s="19" t="s">
        <v>132</v>
      </c>
      <c r="B24" s="19" t="s">
        <v>401</v>
      </c>
      <c r="C24" s="19">
        <v>100</v>
      </c>
      <c r="D24" s="20" t="s">
        <v>405</v>
      </c>
      <c r="E24" s="22" t="s">
        <v>414</v>
      </c>
      <c r="F24" s="20" t="s">
        <v>410</v>
      </c>
      <c r="G24" s="20" t="s">
        <v>404</v>
      </c>
      <c r="H24" s="20" t="s">
        <v>404</v>
      </c>
      <c r="I24" s="20" t="s">
        <v>404</v>
      </c>
      <c r="J24" s="20" t="s">
        <v>404</v>
      </c>
      <c r="K24" s="20" t="s">
        <v>404</v>
      </c>
      <c r="L24" s="20" t="s">
        <v>404</v>
      </c>
      <c r="M24" s="20" t="s">
        <v>404</v>
      </c>
      <c r="N24" s="20" t="s">
        <v>404</v>
      </c>
    </row>
    <row r="25" ht="50.25" customHeight="1" spans="1:14">
      <c r="A25" s="19" t="s">
        <v>135</v>
      </c>
      <c r="B25" s="19" t="s">
        <v>401</v>
      </c>
      <c r="C25" s="19">
        <v>45</v>
      </c>
      <c r="D25" s="20" t="s">
        <v>405</v>
      </c>
      <c r="E25" s="22" t="s">
        <v>409</v>
      </c>
      <c r="F25" s="20" t="s">
        <v>410</v>
      </c>
      <c r="G25" s="20" t="s">
        <v>404</v>
      </c>
      <c r="H25" s="20" t="s">
        <v>410</v>
      </c>
      <c r="I25" s="20" t="s">
        <v>404</v>
      </c>
      <c r="J25" s="20" t="s">
        <v>404</v>
      </c>
      <c r="K25" s="20" t="s">
        <v>410</v>
      </c>
      <c r="L25" s="20" t="s">
        <v>404</v>
      </c>
      <c r="M25" s="20" t="s">
        <v>410</v>
      </c>
      <c r="N25" s="20" t="s">
        <v>410</v>
      </c>
    </row>
    <row r="26" ht="50.25" customHeight="1" spans="1:14">
      <c r="A26" s="19" t="s">
        <v>137</v>
      </c>
      <c r="B26" s="19" t="s">
        <v>401</v>
      </c>
      <c r="C26" s="19">
        <v>48</v>
      </c>
      <c r="D26" s="20" t="s">
        <v>405</v>
      </c>
      <c r="E26" s="22" t="s">
        <v>409</v>
      </c>
      <c r="F26" s="20" t="s">
        <v>410</v>
      </c>
      <c r="G26" s="20" t="s">
        <v>404</v>
      </c>
      <c r="H26" s="20" t="s">
        <v>410</v>
      </c>
      <c r="I26" s="20" t="s">
        <v>404</v>
      </c>
      <c r="J26" s="20" t="s">
        <v>404</v>
      </c>
      <c r="K26" s="20" t="s">
        <v>410</v>
      </c>
      <c r="L26" s="20" t="s">
        <v>404</v>
      </c>
      <c r="M26" s="20" t="s">
        <v>410</v>
      </c>
      <c r="N26" s="20" t="s">
        <v>410</v>
      </c>
    </row>
  </sheetData>
  <mergeCells count="5">
    <mergeCell ref="D5:N5"/>
    <mergeCell ref="A5:A6"/>
    <mergeCell ref="B5:B6"/>
    <mergeCell ref="C5:C6"/>
    <mergeCell ref="A1:N4"/>
  </mergeCells>
  <pageMargins left="0.708661417322835" right="0.708661417322835" top="0.748031496062992" bottom="0.748031496062992" header="0.31496062992126" footer="0.31496062992126"/>
  <pageSetup paperSize="8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8"/>
  <sheetViews>
    <sheetView zoomScale="80" zoomScaleNormal="80" workbookViewId="0">
      <selection activeCell="F106" sqref="F106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6666666666667" style="30" customWidth="1"/>
    <col min="4" max="4" width="40.6666666666667" style="31" customWidth="1"/>
    <col min="5" max="5" width="15.9166666666667" style="30" customWidth="1"/>
    <col min="6" max="6" width="14.3333333333333" style="32" customWidth="1"/>
    <col min="7" max="7" width="20.6666666666667" style="32" customWidth="1"/>
    <col min="8" max="253" width="9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6666666666667" style="32" customWidth="1"/>
    <col min="261" max="261" width="14.4166666666667" style="32" customWidth="1"/>
    <col min="262" max="262" width="14.3333333333333" style="32" customWidth="1"/>
    <col min="263" max="263" width="10.75" style="32" customWidth="1"/>
    <col min="264" max="509" width="9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6666666666667" style="32" customWidth="1"/>
    <col min="517" max="517" width="14.4166666666667" style="32" customWidth="1"/>
    <col min="518" max="518" width="14.3333333333333" style="32" customWidth="1"/>
    <col min="519" max="519" width="10.75" style="32" customWidth="1"/>
    <col min="520" max="765" width="9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6666666666667" style="32" customWidth="1"/>
    <col min="773" max="773" width="14.4166666666667" style="32" customWidth="1"/>
    <col min="774" max="774" width="14.3333333333333" style="32" customWidth="1"/>
    <col min="775" max="775" width="10.75" style="32" customWidth="1"/>
    <col min="776" max="1021" width="9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6666666666667" style="32" customWidth="1"/>
    <col min="1029" max="1029" width="14.4166666666667" style="32" customWidth="1"/>
    <col min="1030" max="1030" width="14.3333333333333" style="32" customWidth="1"/>
    <col min="1031" max="1031" width="10.75" style="32" customWidth="1"/>
    <col min="1032" max="1277" width="9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6666666666667" style="32" customWidth="1"/>
    <col min="1285" max="1285" width="14.4166666666667" style="32" customWidth="1"/>
    <col min="1286" max="1286" width="14.3333333333333" style="32" customWidth="1"/>
    <col min="1287" max="1287" width="10.75" style="32" customWidth="1"/>
    <col min="1288" max="1533" width="9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6666666666667" style="32" customWidth="1"/>
    <col min="1541" max="1541" width="14.4166666666667" style="32" customWidth="1"/>
    <col min="1542" max="1542" width="14.3333333333333" style="32" customWidth="1"/>
    <col min="1543" max="1543" width="10.75" style="32" customWidth="1"/>
    <col min="1544" max="1789" width="9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6666666666667" style="32" customWidth="1"/>
    <col min="1797" max="1797" width="14.4166666666667" style="32" customWidth="1"/>
    <col min="1798" max="1798" width="14.3333333333333" style="32" customWidth="1"/>
    <col min="1799" max="1799" width="10.75" style="32" customWidth="1"/>
    <col min="1800" max="2045" width="9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6666666666667" style="32" customWidth="1"/>
    <col min="2053" max="2053" width="14.4166666666667" style="32" customWidth="1"/>
    <col min="2054" max="2054" width="14.3333333333333" style="32" customWidth="1"/>
    <col min="2055" max="2055" width="10.75" style="32" customWidth="1"/>
    <col min="2056" max="2301" width="9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6666666666667" style="32" customWidth="1"/>
    <col min="2309" max="2309" width="14.4166666666667" style="32" customWidth="1"/>
    <col min="2310" max="2310" width="14.3333333333333" style="32" customWidth="1"/>
    <col min="2311" max="2311" width="10.75" style="32" customWidth="1"/>
    <col min="2312" max="2557" width="9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6666666666667" style="32" customWidth="1"/>
    <col min="2565" max="2565" width="14.4166666666667" style="32" customWidth="1"/>
    <col min="2566" max="2566" width="14.3333333333333" style="32" customWidth="1"/>
    <col min="2567" max="2567" width="10.75" style="32" customWidth="1"/>
    <col min="2568" max="2813" width="9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6666666666667" style="32" customWidth="1"/>
    <col min="2821" max="2821" width="14.4166666666667" style="32" customWidth="1"/>
    <col min="2822" max="2822" width="14.3333333333333" style="32" customWidth="1"/>
    <col min="2823" max="2823" width="10.75" style="32" customWidth="1"/>
    <col min="2824" max="3069" width="9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6666666666667" style="32" customWidth="1"/>
    <col min="3077" max="3077" width="14.4166666666667" style="32" customWidth="1"/>
    <col min="3078" max="3078" width="14.3333333333333" style="32" customWidth="1"/>
    <col min="3079" max="3079" width="10.75" style="32" customWidth="1"/>
    <col min="3080" max="3325" width="9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6666666666667" style="32" customWidth="1"/>
    <col min="3333" max="3333" width="14.4166666666667" style="32" customWidth="1"/>
    <col min="3334" max="3334" width="14.3333333333333" style="32" customWidth="1"/>
    <col min="3335" max="3335" width="10.75" style="32" customWidth="1"/>
    <col min="3336" max="3581" width="9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6666666666667" style="32" customWidth="1"/>
    <col min="3589" max="3589" width="14.4166666666667" style="32" customWidth="1"/>
    <col min="3590" max="3590" width="14.3333333333333" style="32" customWidth="1"/>
    <col min="3591" max="3591" width="10.75" style="32" customWidth="1"/>
    <col min="3592" max="3837" width="9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6666666666667" style="32" customWidth="1"/>
    <col min="3845" max="3845" width="14.4166666666667" style="32" customWidth="1"/>
    <col min="3846" max="3846" width="14.3333333333333" style="32" customWidth="1"/>
    <col min="3847" max="3847" width="10.75" style="32" customWidth="1"/>
    <col min="3848" max="4093" width="9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6666666666667" style="32" customWidth="1"/>
    <col min="4101" max="4101" width="14.4166666666667" style="32" customWidth="1"/>
    <col min="4102" max="4102" width="14.3333333333333" style="32" customWidth="1"/>
    <col min="4103" max="4103" width="10.75" style="32" customWidth="1"/>
    <col min="4104" max="4349" width="9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6666666666667" style="32" customWidth="1"/>
    <col min="4357" max="4357" width="14.4166666666667" style="32" customWidth="1"/>
    <col min="4358" max="4358" width="14.3333333333333" style="32" customWidth="1"/>
    <col min="4359" max="4359" width="10.75" style="32" customWidth="1"/>
    <col min="4360" max="4605" width="9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6666666666667" style="32" customWidth="1"/>
    <col min="4613" max="4613" width="14.4166666666667" style="32" customWidth="1"/>
    <col min="4614" max="4614" width="14.3333333333333" style="32" customWidth="1"/>
    <col min="4615" max="4615" width="10.75" style="32" customWidth="1"/>
    <col min="4616" max="4861" width="9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6666666666667" style="32" customWidth="1"/>
    <col min="4869" max="4869" width="14.4166666666667" style="32" customWidth="1"/>
    <col min="4870" max="4870" width="14.3333333333333" style="32" customWidth="1"/>
    <col min="4871" max="4871" width="10.75" style="32" customWidth="1"/>
    <col min="4872" max="5117" width="9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6666666666667" style="32" customWidth="1"/>
    <col min="5125" max="5125" width="14.4166666666667" style="32" customWidth="1"/>
    <col min="5126" max="5126" width="14.3333333333333" style="32" customWidth="1"/>
    <col min="5127" max="5127" width="10.75" style="32" customWidth="1"/>
    <col min="5128" max="5373" width="9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6666666666667" style="32" customWidth="1"/>
    <col min="5381" max="5381" width="14.4166666666667" style="32" customWidth="1"/>
    <col min="5382" max="5382" width="14.3333333333333" style="32" customWidth="1"/>
    <col min="5383" max="5383" width="10.75" style="32" customWidth="1"/>
    <col min="5384" max="5629" width="9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6666666666667" style="32" customWidth="1"/>
    <col min="5637" max="5637" width="14.4166666666667" style="32" customWidth="1"/>
    <col min="5638" max="5638" width="14.3333333333333" style="32" customWidth="1"/>
    <col min="5639" max="5639" width="10.75" style="32" customWidth="1"/>
    <col min="5640" max="5885" width="9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6666666666667" style="32" customWidth="1"/>
    <col min="5893" max="5893" width="14.4166666666667" style="32" customWidth="1"/>
    <col min="5894" max="5894" width="14.3333333333333" style="32" customWidth="1"/>
    <col min="5895" max="5895" width="10.75" style="32" customWidth="1"/>
    <col min="5896" max="6141" width="9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6666666666667" style="32" customWidth="1"/>
    <col min="6149" max="6149" width="14.4166666666667" style="32" customWidth="1"/>
    <col min="6150" max="6150" width="14.3333333333333" style="32" customWidth="1"/>
    <col min="6151" max="6151" width="10.75" style="32" customWidth="1"/>
    <col min="6152" max="6397" width="9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6666666666667" style="32" customWidth="1"/>
    <col min="6405" max="6405" width="14.4166666666667" style="32" customWidth="1"/>
    <col min="6406" max="6406" width="14.3333333333333" style="32" customWidth="1"/>
    <col min="6407" max="6407" width="10.75" style="32" customWidth="1"/>
    <col min="6408" max="6653" width="9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6666666666667" style="32" customWidth="1"/>
    <col min="6661" max="6661" width="14.4166666666667" style="32" customWidth="1"/>
    <col min="6662" max="6662" width="14.3333333333333" style="32" customWidth="1"/>
    <col min="6663" max="6663" width="10.75" style="32" customWidth="1"/>
    <col min="6664" max="6909" width="9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6666666666667" style="32" customWidth="1"/>
    <col min="6917" max="6917" width="14.4166666666667" style="32" customWidth="1"/>
    <col min="6918" max="6918" width="14.3333333333333" style="32" customWidth="1"/>
    <col min="6919" max="6919" width="10.75" style="32" customWidth="1"/>
    <col min="6920" max="7165" width="9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6666666666667" style="32" customWidth="1"/>
    <col min="7173" max="7173" width="14.4166666666667" style="32" customWidth="1"/>
    <col min="7174" max="7174" width="14.3333333333333" style="32" customWidth="1"/>
    <col min="7175" max="7175" width="10.75" style="32" customWidth="1"/>
    <col min="7176" max="7421" width="9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6666666666667" style="32" customWidth="1"/>
    <col min="7429" max="7429" width="14.4166666666667" style="32" customWidth="1"/>
    <col min="7430" max="7430" width="14.3333333333333" style="32" customWidth="1"/>
    <col min="7431" max="7431" width="10.75" style="32" customWidth="1"/>
    <col min="7432" max="7677" width="9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6666666666667" style="32" customWidth="1"/>
    <col min="7685" max="7685" width="14.4166666666667" style="32" customWidth="1"/>
    <col min="7686" max="7686" width="14.3333333333333" style="32" customWidth="1"/>
    <col min="7687" max="7687" width="10.75" style="32" customWidth="1"/>
    <col min="7688" max="7933" width="9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6666666666667" style="32" customWidth="1"/>
    <col min="7941" max="7941" width="14.4166666666667" style="32" customWidth="1"/>
    <col min="7942" max="7942" width="14.3333333333333" style="32" customWidth="1"/>
    <col min="7943" max="7943" width="10.75" style="32" customWidth="1"/>
    <col min="7944" max="8189" width="9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6666666666667" style="32" customWidth="1"/>
    <col min="8197" max="8197" width="14.4166666666667" style="32" customWidth="1"/>
    <col min="8198" max="8198" width="14.3333333333333" style="32" customWidth="1"/>
    <col min="8199" max="8199" width="10.75" style="32" customWidth="1"/>
    <col min="8200" max="8445" width="9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6666666666667" style="32" customWidth="1"/>
    <col min="8453" max="8453" width="14.4166666666667" style="32" customWidth="1"/>
    <col min="8454" max="8454" width="14.3333333333333" style="32" customWidth="1"/>
    <col min="8455" max="8455" width="10.75" style="32" customWidth="1"/>
    <col min="8456" max="8701" width="9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6666666666667" style="32" customWidth="1"/>
    <col min="8709" max="8709" width="14.4166666666667" style="32" customWidth="1"/>
    <col min="8710" max="8710" width="14.3333333333333" style="32" customWidth="1"/>
    <col min="8711" max="8711" width="10.75" style="32" customWidth="1"/>
    <col min="8712" max="8957" width="9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6666666666667" style="32" customWidth="1"/>
    <col min="8965" max="8965" width="14.4166666666667" style="32" customWidth="1"/>
    <col min="8966" max="8966" width="14.3333333333333" style="32" customWidth="1"/>
    <col min="8967" max="8967" width="10.75" style="32" customWidth="1"/>
    <col min="8968" max="9213" width="9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6666666666667" style="32" customWidth="1"/>
    <col min="9221" max="9221" width="14.4166666666667" style="32" customWidth="1"/>
    <col min="9222" max="9222" width="14.3333333333333" style="32" customWidth="1"/>
    <col min="9223" max="9223" width="10.75" style="32" customWidth="1"/>
    <col min="9224" max="9469" width="9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6666666666667" style="32" customWidth="1"/>
    <col min="9477" max="9477" width="14.4166666666667" style="32" customWidth="1"/>
    <col min="9478" max="9478" width="14.3333333333333" style="32" customWidth="1"/>
    <col min="9479" max="9479" width="10.75" style="32" customWidth="1"/>
    <col min="9480" max="9725" width="9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6666666666667" style="32" customWidth="1"/>
    <col min="9733" max="9733" width="14.4166666666667" style="32" customWidth="1"/>
    <col min="9734" max="9734" width="14.3333333333333" style="32" customWidth="1"/>
    <col min="9735" max="9735" width="10.75" style="32" customWidth="1"/>
    <col min="9736" max="9981" width="9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6666666666667" style="32" customWidth="1"/>
    <col min="9989" max="9989" width="14.4166666666667" style="32" customWidth="1"/>
    <col min="9990" max="9990" width="14.3333333333333" style="32" customWidth="1"/>
    <col min="9991" max="9991" width="10.75" style="32" customWidth="1"/>
    <col min="9992" max="10237" width="9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6666666666667" style="32" customWidth="1"/>
    <col min="10245" max="10245" width="14.4166666666667" style="32" customWidth="1"/>
    <col min="10246" max="10246" width="14.3333333333333" style="32" customWidth="1"/>
    <col min="10247" max="10247" width="10.75" style="32" customWidth="1"/>
    <col min="10248" max="10493" width="9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6666666666667" style="32" customWidth="1"/>
    <col min="10501" max="10501" width="14.4166666666667" style="32" customWidth="1"/>
    <col min="10502" max="10502" width="14.3333333333333" style="32" customWidth="1"/>
    <col min="10503" max="10503" width="10.75" style="32" customWidth="1"/>
    <col min="10504" max="10749" width="9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6666666666667" style="32" customWidth="1"/>
    <col min="10757" max="10757" width="14.4166666666667" style="32" customWidth="1"/>
    <col min="10758" max="10758" width="14.3333333333333" style="32" customWidth="1"/>
    <col min="10759" max="10759" width="10.75" style="32" customWidth="1"/>
    <col min="10760" max="11005" width="9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6666666666667" style="32" customWidth="1"/>
    <col min="11013" max="11013" width="14.4166666666667" style="32" customWidth="1"/>
    <col min="11014" max="11014" width="14.3333333333333" style="32" customWidth="1"/>
    <col min="11015" max="11015" width="10.75" style="32" customWidth="1"/>
    <col min="11016" max="11261" width="9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6666666666667" style="32" customWidth="1"/>
    <col min="11269" max="11269" width="14.4166666666667" style="32" customWidth="1"/>
    <col min="11270" max="11270" width="14.3333333333333" style="32" customWidth="1"/>
    <col min="11271" max="11271" width="10.75" style="32" customWidth="1"/>
    <col min="11272" max="11517" width="9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6666666666667" style="32" customWidth="1"/>
    <col min="11525" max="11525" width="14.4166666666667" style="32" customWidth="1"/>
    <col min="11526" max="11526" width="14.3333333333333" style="32" customWidth="1"/>
    <col min="11527" max="11527" width="10.75" style="32" customWidth="1"/>
    <col min="11528" max="11773" width="9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6666666666667" style="32" customWidth="1"/>
    <col min="11781" max="11781" width="14.4166666666667" style="32" customWidth="1"/>
    <col min="11782" max="11782" width="14.3333333333333" style="32" customWidth="1"/>
    <col min="11783" max="11783" width="10.75" style="32" customWidth="1"/>
    <col min="11784" max="12029" width="9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6666666666667" style="32" customWidth="1"/>
    <col min="12037" max="12037" width="14.4166666666667" style="32" customWidth="1"/>
    <col min="12038" max="12038" width="14.3333333333333" style="32" customWidth="1"/>
    <col min="12039" max="12039" width="10.75" style="32" customWidth="1"/>
    <col min="12040" max="12285" width="9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6666666666667" style="32" customWidth="1"/>
    <col min="12293" max="12293" width="14.4166666666667" style="32" customWidth="1"/>
    <col min="12294" max="12294" width="14.3333333333333" style="32" customWidth="1"/>
    <col min="12295" max="12295" width="10.75" style="32" customWidth="1"/>
    <col min="12296" max="12541" width="9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6666666666667" style="32" customWidth="1"/>
    <col min="12549" max="12549" width="14.4166666666667" style="32" customWidth="1"/>
    <col min="12550" max="12550" width="14.3333333333333" style="32" customWidth="1"/>
    <col min="12551" max="12551" width="10.75" style="32" customWidth="1"/>
    <col min="12552" max="12797" width="9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6666666666667" style="32" customWidth="1"/>
    <col min="12805" max="12805" width="14.4166666666667" style="32" customWidth="1"/>
    <col min="12806" max="12806" width="14.3333333333333" style="32" customWidth="1"/>
    <col min="12807" max="12807" width="10.75" style="32" customWidth="1"/>
    <col min="12808" max="13053" width="9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6666666666667" style="32" customWidth="1"/>
    <col min="13061" max="13061" width="14.4166666666667" style="32" customWidth="1"/>
    <col min="13062" max="13062" width="14.3333333333333" style="32" customWidth="1"/>
    <col min="13063" max="13063" width="10.75" style="32" customWidth="1"/>
    <col min="13064" max="13309" width="9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6666666666667" style="32" customWidth="1"/>
    <col min="13317" max="13317" width="14.4166666666667" style="32" customWidth="1"/>
    <col min="13318" max="13318" width="14.3333333333333" style="32" customWidth="1"/>
    <col min="13319" max="13319" width="10.75" style="32" customWidth="1"/>
    <col min="13320" max="13565" width="9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6666666666667" style="32" customWidth="1"/>
    <col min="13573" max="13573" width="14.4166666666667" style="32" customWidth="1"/>
    <col min="13574" max="13574" width="14.3333333333333" style="32" customWidth="1"/>
    <col min="13575" max="13575" width="10.75" style="32" customWidth="1"/>
    <col min="13576" max="13821" width="9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6666666666667" style="32" customWidth="1"/>
    <col min="13829" max="13829" width="14.4166666666667" style="32" customWidth="1"/>
    <col min="13830" max="13830" width="14.3333333333333" style="32" customWidth="1"/>
    <col min="13831" max="13831" width="10.75" style="32" customWidth="1"/>
    <col min="13832" max="14077" width="9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6666666666667" style="32" customWidth="1"/>
    <col min="14085" max="14085" width="14.4166666666667" style="32" customWidth="1"/>
    <col min="14086" max="14086" width="14.3333333333333" style="32" customWidth="1"/>
    <col min="14087" max="14087" width="10.75" style="32" customWidth="1"/>
    <col min="14088" max="14333" width="9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6666666666667" style="32" customWidth="1"/>
    <col min="14341" max="14341" width="14.4166666666667" style="32" customWidth="1"/>
    <col min="14342" max="14342" width="14.3333333333333" style="32" customWidth="1"/>
    <col min="14343" max="14343" width="10.75" style="32" customWidth="1"/>
    <col min="14344" max="14589" width="9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6666666666667" style="32" customWidth="1"/>
    <col min="14597" max="14597" width="14.4166666666667" style="32" customWidth="1"/>
    <col min="14598" max="14598" width="14.3333333333333" style="32" customWidth="1"/>
    <col min="14599" max="14599" width="10.75" style="32" customWidth="1"/>
    <col min="14600" max="14845" width="9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6666666666667" style="32" customWidth="1"/>
    <col min="14853" max="14853" width="14.4166666666667" style="32" customWidth="1"/>
    <col min="14854" max="14854" width="14.3333333333333" style="32" customWidth="1"/>
    <col min="14855" max="14855" width="10.75" style="32" customWidth="1"/>
    <col min="14856" max="15101" width="9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6666666666667" style="32" customWidth="1"/>
    <col min="15109" max="15109" width="14.4166666666667" style="32" customWidth="1"/>
    <col min="15110" max="15110" width="14.3333333333333" style="32" customWidth="1"/>
    <col min="15111" max="15111" width="10.75" style="32" customWidth="1"/>
    <col min="15112" max="15357" width="9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6666666666667" style="32" customWidth="1"/>
    <col min="15365" max="15365" width="14.4166666666667" style="32" customWidth="1"/>
    <col min="15366" max="15366" width="14.3333333333333" style="32" customWidth="1"/>
    <col min="15367" max="15367" width="10.75" style="32" customWidth="1"/>
    <col min="15368" max="15613" width="9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6666666666667" style="32" customWidth="1"/>
    <col min="15621" max="15621" width="14.4166666666667" style="32" customWidth="1"/>
    <col min="15622" max="15622" width="14.3333333333333" style="32" customWidth="1"/>
    <col min="15623" max="15623" width="10.75" style="32" customWidth="1"/>
    <col min="15624" max="15869" width="9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6666666666667" style="32" customWidth="1"/>
    <col min="15877" max="15877" width="14.4166666666667" style="32" customWidth="1"/>
    <col min="15878" max="15878" width="14.3333333333333" style="32" customWidth="1"/>
    <col min="15879" max="15879" width="10.75" style="32" customWidth="1"/>
    <col min="15880" max="16125" width="9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6666666666667" style="32" customWidth="1"/>
    <col min="16133" max="16133" width="14.4166666666667" style="32" customWidth="1"/>
    <col min="16134" max="16134" width="14.3333333333333" style="32" customWidth="1"/>
    <col min="16135" max="16135" width="10.75" style="32" customWidth="1"/>
    <col min="16136" max="16384" width="9" style="32"/>
  </cols>
  <sheetData>
    <row r="1" ht="32.25" spans="1:5">
      <c r="A1" s="33" t="s">
        <v>163</v>
      </c>
      <c r="B1" s="34"/>
      <c r="C1" s="34"/>
      <c r="D1" s="34"/>
      <c r="E1" s="34"/>
    </row>
    <row r="2" ht="18.75" spans="1:5">
      <c r="A2" s="35"/>
      <c r="B2" s="36"/>
      <c r="C2" s="36"/>
      <c r="D2" s="36"/>
      <c r="E2" s="36"/>
    </row>
    <row r="3" customHeight="1" spans="1:5">
      <c r="A3" s="37" t="s">
        <v>164</v>
      </c>
      <c r="B3" s="38"/>
      <c r="C3" s="38"/>
      <c r="D3" s="38"/>
      <c r="E3" s="38"/>
    </row>
    <row r="4" s="24" customFormat="1" ht="18.75" spans="1:5">
      <c r="A4" s="39" t="s">
        <v>165</v>
      </c>
      <c r="B4" s="40" t="s">
        <v>166</v>
      </c>
      <c r="C4" s="39" t="s">
        <v>167</v>
      </c>
      <c r="D4" s="39" t="s">
        <v>168</v>
      </c>
      <c r="E4" s="39" t="s">
        <v>169</v>
      </c>
    </row>
    <row r="5" s="185" customFormat="1" ht="18.75" spans="1:5">
      <c r="A5" s="226">
        <v>1</v>
      </c>
      <c r="B5" s="266" t="s">
        <v>170</v>
      </c>
      <c r="C5" s="188" t="s">
        <v>171</v>
      </c>
      <c r="D5" s="189" t="s">
        <v>172</v>
      </c>
      <c r="E5" s="190">
        <f>34*2.4</f>
        <v>81.6</v>
      </c>
    </row>
    <row r="6" s="183" customFormat="1" ht="18.75" spans="1:5">
      <c r="A6" s="186">
        <v>2</v>
      </c>
      <c r="B6" s="187" t="s">
        <v>173</v>
      </c>
      <c r="C6" s="188" t="s">
        <v>171</v>
      </c>
      <c r="D6" s="189" t="s">
        <v>174</v>
      </c>
      <c r="E6" s="190">
        <f>2*6.8*2</f>
        <v>27.2</v>
      </c>
    </row>
    <row r="7" s="24" customFormat="1" ht="18.75" spans="1:5">
      <c r="A7" s="186">
        <v>3</v>
      </c>
      <c r="B7" s="188" t="s">
        <v>175</v>
      </c>
      <c r="C7" s="188"/>
      <c r="D7" s="189" t="s">
        <v>172</v>
      </c>
      <c r="E7" s="227">
        <f>34*2.4</f>
        <v>81.6</v>
      </c>
    </row>
    <row r="8" s="184" customFormat="1" ht="18.75" spans="1:5">
      <c r="A8" s="226">
        <v>4</v>
      </c>
      <c r="B8" s="191" t="s">
        <v>176</v>
      </c>
      <c r="C8" s="192" t="s">
        <v>177</v>
      </c>
      <c r="D8" s="189" t="s">
        <v>178</v>
      </c>
      <c r="E8" s="193">
        <f>34*8.4</f>
        <v>285.6</v>
      </c>
    </row>
    <row r="9" ht="18.75" spans="1:5">
      <c r="A9" s="226">
        <v>5</v>
      </c>
      <c r="B9" s="194" t="s">
        <v>179</v>
      </c>
      <c r="C9" s="195" t="s">
        <v>171</v>
      </c>
      <c r="D9" s="196" t="s">
        <v>180</v>
      </c>
      <c r="E9" s="197">
        <f>6*3</f>
        <v>18</v>
      </c>
    </row>
    <row r="10" ht="18.75" spans="1:5">
      <c r="A10" s="200">
        <v>6</v>
      </c>
      <c r="B10" s="194" t="s">
        <v>181</v>
      </c>
      <c r="C10" s="198" t="s">
        <v>182</v>
      </c>
      <c r="D10" s="196" t="s">
        <v>183</v>
      </c>
      <c r="E10" s="199">
        <v>8</v>
      </c>
    </row>
    <row r="11" s="24" customFormat="1" spans="1:5">
      <c r="A11" s="53"/>
      <c r="B11" s="53"/>
      <c r="C11" s="53"/>
      <c r="D11" s="53"/>
      <c r="E11" s="53"/>
    </row>
    <row r="12" ht="18.75" spans="1:5">
      <c r="A12" s="54"/>
      <c r="B12" s="55"/>
      <c r="C12" s="55"/>
      <c r="D12" s="55"/>
      <c r="E12" s="55"/>
    </row>
    <row r="14" customHeight="1" spans="1:5">
      <c r="A14" s="37" t="s">
        <v>184</v>
      </c>
      <c r="B14" s="38"/>
      <c r="C14" s="38"/>
      <c r="D14" s="38"/>
      <c r="E14" s="38"/>
    </row>
    <row r="15" ht="17.75" customHeight="1" spans="1:5">
      <c r="A15" s="39" t="s">
        <v>165</v>
      </c>
      <c r="B15" s="39" t="s">
        <v>166</v>
      </c>
      <c r="C15" s="56" t="s">
        <v>185</v>
      </c>
      <c r="D15" s="57"/>
      <c r="E15" s="39" t="s">
        <v>186</v>
      </c>
    </row>
    <row r="16" ht="18.75" spans="1:5">
      <c r="A16" s="267" t="s">
        <v>187</v>
      </c>
      <c r="B16" s="268"/>
      <c r="C16" s="268"/>
      <c r="D16" s="268"/>
      <c r="E16" s="268"/>
    </row>
    <row r="17" s="185" customFormat="1" ht="18.75" spans="1:5">
      <c r="A17" s="200">
        <v>1</v>
      </c>
      <c r="B17" s="201" t="s">
        <v>188</v>
      </c>
      <c r="C17" s="201" t="s">
        <v>189</v>
      </c>
      <c r="D17" s="202"/>
      <c r="E17" s="203">
        <v>1</v>
      </c>
    </row>
    <row r="18" ht="18.75" spans="1:5">
      <c r="A18" s="200">
        <v>2</v>
      </c>
      <c r="B18" s="201" t="s">
        <v>190</v>
      </c>
      <c r="C18" s="201" t="s">
        <v>191</v>
      </c>
      <c r="D18" s="202"/>
      <c r="E18" s="203">
        <v>16</v>
      </c>
    </row>
    <row r="19" ht="18.75" spans="1:5">
      <c r="A19" s="200">
        <v>3</v>
      </c>
      <c r="B19" s="201" t="s">
        <v>192</v>
      </c>
      <c r="C19" s="201"/>
      <c r="D19" s="202"/>
      <c r="E19" s="203">
        <v>2</v>
      </c>
    </row>
    <row r="20" ht="18.75" spans="1:5">
      <c r="A20" s="200">
        <v>4</v>
      </c>
      <c r="B20" s="201" t="s">
        <v>193</v>
      </c>
      <c r="C20" s="201" t="s">
        <v>194</v>
      </c>
      <c r="D20" s="202"/>
      <c r="E20" s="203">
        <v>6</v>
      </c>
    </row>
    <row r="21" ht="18.75" spans="1:5">
      <c r="A21" s="200">
        <v>5</v>
      </c>
      <c r="B21" s="201" t="s">
        <v>195</v>
      </c>
      <c r="C21" s="201" t="s">
        <v>196</v>
      </c>
      <c r="D21" s="202"/>
      <c r="E21" s="203">
        <v>8</v>
      </c>
    </row>
    <row r="22" ht="18.75" spans="1:5">
      <c r="A22" s="200">
        <v>6</v>
      </c>
      <c r="B22" s="201" t="s">
        <v>195</v>
      </c>
      <c r="C22" s="204" t="s">
        <v>197</v>
      </c>
      <c r="D22" s="202"/>
      <c r="E22" s="203">
        <v>1</v>
      </c>
    </row>
    <row r="23" ht="18.75" spans="1:5">
      <c r="A23" s="200">
        <v>7</v>
      </c>
      <c r="B23" s="201" t="s">
        <v>195</v>
      </c>
      <c r="C23" s="201" t="s">
        <v>194</v>
      </c>
      <c r="D23" s="202"/>
      <c r="E23" s="203">
        <v>3</v>
      </c>
    </row>
    <row r="24" ht="18.75" spans="1:5">
      <c r="A24" s="200">
        <v>8</v>
      </c>
      <c r="B24" s="201" t="s">
        <v>198</v>
      </c>
      <c r="C24" s="201"/>
      <c r="D24" s="202"/>
      <c r="E24" s="203">
        <v>12</v>
      </c>
    </row>
    <row r="25" ht="18.75" spans="1:5">
      <c r="A25" s="200">
        <v>9</v>
      </c>
      <c r="B25" s="205" t="s">
        <v>199</v>
      </c>
      <c r="C25" s="201" t="s">
        <v>200</v>
      </c>
      <c r="D25" s="202"/>
      <c r="E25" s="206">
        <v>2</v>
      </c>
    </row>
    <row r="26" ht="18.75" spans="1:5">
      <c r="A26" s="200">
        <v>10</v>
      </c>
      <c r="B26" s="201" t="s">
        <v>201</v>
      </c>
      <c r="C26" s="201"/>
      <c r="D26" s="202"/>
      <c r="E26" s="203">
        <v>2</v>
      </c>
    </row>
    <row r="27" ht="18.75" spans="1:5">
      <c r="A27" s="200">
        <v>11</v>
      </c>
      <c r="B27" s="201" t="s">
        <v>202</v>
      </c>
      <c r="C27" s="201"/>
      <c r="D27" s="202"/>
      <c r="E27" s="199">
        <v>1</v>
      </c>
    </row>
    <row r="28" ht="18.75" spans="1:5">
      <c r="A28" s="200">
        <v>12</v>
      </c>
      <c r="B28" s="201" t="s">
        <v>203</v>
      </c>
      <c r="C28" s="201" t="s">
        <v>204</v>
      </c>
      <c r="D28" s="202"/>
      <c r="E28" s="206">
        <v>2</v>
      </c>
    </row>
    <row r="29" ht="18.75" spans="1:5">
      <c r="A29" s="200">
        <v>13</v>
      </c>
      <c r="B29" s="205" t="s">
        <v>205</v>
      </c>
      <c r="C29" s="201" t="s">
        <v>206</v>
      </c>
      <c r="D29" s="202"/>
      <c r="E29" s="206">
        <v>2</v>
      </c>
    </row>
    <row r="30" ht="18.75" spans="1:5">
      <c r="A30" s="200">
        <v>14</v>
      </c>
      <c r="B30" s="201" t="s">
        <v>207</v>
      </c>
      <c r="C30" s="201"/>
      <c r="D30" s="202"/>
      <c r="E30" s="206">
        <v>8</v>
      </c>
    </row>
    <row r="31" ht="18.75" spans="1:5">
      <c r="A31" s="200">
        <v>15</v>
      </c>
      <c r="B31" s="201" t="s">
        <v>208</v>
      </c>
      <c r="C31" s="201" t="s">
        <v>209</v>
      </c>
      <c r="D31" s="202"/>
      <c r="E31" s="203">
        <v>4</v>
      </c>
    </row>
    <row r="32" ht="18.75" spans="1:5">
      <c r="A32" s="200">
        <v>16</v>
      </c>
      <c r="B32" s="201" t="s">
        <v>210</v>
      </c>
      <c r="C32" s="201"/>
      <c r="D32" s="202"/>
      <c r="E32" s="207">
        <v>2</v>
      </c>
    </row>
    <row r="33" ht="18.75" spans="1:5">
      <c r="A33" s="200">
        <v>17</v>
      </c>
      <c r="B33" s="201" t="s">
        <v>211</v>
      </c>
      <c r="C33" s="201"/>
      <c r="D33" s="202"/>
      <c r="E33" s="199">
        <v>1</v>
      </c>
    </row>
    <row r="34" ht="18.75" spans="1:5">
      <c r="A34" s="200">
        <v>18</v>
      </c>
      <c r="B34" s="201" t="s">
        <v>212</v>
      </c>
      <c r="C34" s="201"/>
      <c r="D34" s="202"/>
      <c r="E34" s="208">
        <v>2</v>
      </c>
    </row>
    <row r="35" ht="18.75" spans="1:5">
      <c r="A35" s="200">
        <v>19</v>
      </c>
      <c r="B35" s="201" t="s">
        <v>213</v>
      </c>
      <c r="C35" s="201"/>
      <c r="D35" s="202"/>
      <c r="E35" s="208">
        <v>1</v>
      </c>
    </row>
    <row r="36" spans="1:5">
      <c r="A36" s="140"/>
      <c r="B36" s="140"/>
      <c r="C36" s="140"/>
      <c r="D36" s="140"/>
      <c r="E36" s="140"/>
    </row>
    <row r="37" ht="18.75" spans="1:5">
      <c r="A37" s="58" t="s">
        <v>214</v>
      </c>
      <c r="B37" s="59"/>
      <c r="C37" s="59"/>
      <c r="D37" s="59"/>
      <c r="E37" s="59"/>
    </row>
    <row r="38" ht="18.75" spans="1:5">
      <c r="A38" s="68">
        <v>1</v>
      </c>
      <c r="B38" s="69" t="s">
        <v>215</v>
      </c>
      <c r="C38" s="70" t="s">
        <v>216</v>
      </c>
      <c r="D38" s="71" t="s">
        <v>217</v>
      </c>
      <c r="E38" s="72">
        <v>2</v>
      </c>
    </row>
    <row r="39" customHeight="1" spans="1:5">
      <c r="A39" s="73"/>
      <c r="B39" s="74"/>
      <c r="C39" s="163" t="s">
        <v>218</v>
      </c>
      <c r="D39" s="76"/>
      <c r="E39" s="77">
        <v>1</v>
      </c>
    </row>
    <row r="40" customHeight="1" spans="1:5">
      <c r="A40" s="73"/>
      <c r="B40" s="74"/>
      <c r="C40" s="75" t="s">
        <v>219</v>
      </c>
      <c r="D40" s="76"/>
      <c r="E40" s="78">
        <v>4</v>
      </c>
    </row>
    <row r="41" customHeight="1" spans="1:5">
      <c r="A41" s="73"/>
      <c r="B41" s="74"/>
      <c r="C41" s="79" t="s">
        <v>220</v>
      </c>
      <c r="D41" s="80"/>
      <c r="E41" s="81">
        <v>4</v>
      </c>
    </row>
    <row r="42" customHeight="1" spans="1:5">
      <c r="A42" s="73"/>
      <c r="B42" s="74"/>
      <c r="C42" s="75" t="s">
        <v>221</v>
      </c>
      <c r="D42" s="76"/>
      <c r="E42" s="82">
        <v>800</v>
      </c>
    </row>
    <row r="43" customHeight="1" spans="1:5">
      <c r="A43" s="83"/>
      <c r="B43" s="84"/>
      <c r="C43" s="75" t="s">
        <v>222</v>
      </c>
      <c r="D43" s="85"/>
      <c r="E43" s="85"/>
    </row>
    <row r="44" spans="1:5">
      <c r="A44" s="269"/>
      <c r="B44" s="270"/>
      <c r="C44" s="270"/>
      <c r="D44" s="270"/>
      <c r="E44" s="270"/>
    </row>
    <row r="45" ht="18.75" spans="1:5">
      <c r="A45" s="88" t="s">
        <v>223</v>
      </c>
      <c r="B45" s="89"/>
      <c r="C45" s="89"/>
      <c r="D45" s="89"/>
      <c r="E45" s="89"/>
    </row>
    <row r="46" customHeight="1" spans="1:5">
      <c r="A46" s="68">
        <v>1</v>
      </c>
      <c r="B46" s="69" t="s">
        <v>224</v>
      </c>
      <c r="C46" s="75" t="s">
        <v>225</v>
      </c>
      <c r="D46" s="76"/>
      <c r="E46" s="90">
        <f>34*4</f>
        <v>136</v>
      </c>
    </row>
    <row r="47" customHeight="1" spans="1:5">
      <c r="A47" s="73"/>
      <c r="B47" s="74"/>
      <c r="C47" s="75" t="s">
        <v>226</v>
      </c>
      <c r="D47" s="76"/>
      <c r="E47" s="91">
        <v>34</v>
      </c>
    </row>
    <row r="48" customHeight="1" spans="1:5">
      <c r="A48" s="73"/>
      <c r="B48" s="74"/>
      <c r="C48" s="75" t="s">
        <v>227</v>
      </c>
      <c r="D48" s="76"/>
      <c r="E48" s="81">
        <v>6</v>
      </c>
    </row>
    <row r="49" customHeight="1" spans="1:5">
      <c r="A49" s="73"/>
      <c r="B49" s="74"/>
      <c r="C49" s="75" t="s">
        <v>228</v>
      </c>
      <c r="D49" s="76"/>
      <c r="E49" s="92">
        <v>6</v>
      </c>
    </row>
    <row r="50" customHeight="1" spans="1:5">
      <c r="A50" s="73"/>
      <c r="B50" s="74"/>
      <c r="C50" s="75" t="s">
        <v>229</v>
      </c>
      <c r="D50" s="76"/>
      <c r="E50" s="81">
        <v>6</v>
      </c>
    </row>
    <row r="51" customHeight="1" spans="1:5">
      <c r="A51" s="83"/>
      <c r="B51" s="84"/>
      <c r="C51" s="75" t="s">
        <v>230</v>
      </c>
      <c r="D51" s="76"/>
      <c r="E51" s="81">
        <v>6</v>
      </c>
    </row>
    <row r="52" ht="18.75" spans="1:5">
      <c r="A52" s="209">
        <v>2</v>
      </c>
      <c r="B52" s="191" t="s">
        <v>231</v>
      </c>
      <c r="C52" s="210" t="s">
        <v>232</v>
      </c>
      <c r="D52" s="210"/>
      <c r="E52" s="211">
        <v>1</v>
      </c>
    </row>
    <row r="53" ht="18.75" spans="1:5">
      <c r="A53" s="212"/>
      <c r="B53" s="213"/>
      <c r="C53" s="210" t="s">
        <v>233</v>
      </c>
      <c r="D53" s="210"/>
      <c r="E53" s="214">
        <v>6</v>
      </c>
    </row>
    <row r="54" ht="18.75" spans="1:5">
      <c r="A54" s="212"/>
      <c r="B54" s="213"/>
      <c r="C54" s="210" t="s">
        <v>234</v>
      </c>
      <c r="D54" s="210"/>
      <c r="E54" s="214">
        <v>6</v>
      </c>
    </row>
    <row r="55" ht="18.75" spans="1:5">
      <c r="A55" s="212"/>
      <c r="B55" s="213"/>
      <c r="C55" s="215" t="s">
        <v>235</v>
      </c>
      <c r="D55" s="215"/>
      <c r="E55" s="216">
        <v>3</v>
      </c>
    </row>
    <row r="56" ht="18.75" spans="1:5">
      <c r="A56" s="212"/>
      <c r="B56" s="213"/>
      <c r="C56" s="101" t="s">
        <v>236</v>
      </c>
      <c r="D56" s="101"/>
      <c r="E56" s="102">
        <v>1</v>
      </c>
    </row>
    <row r="57" s="24" customFormat="1" ht="17.25" customHeight="1" spans="1:5">
      <c r="A57" s="212"/>
      <c r="B57" s="213"/>
      <c r="C57" s="103" t="s">
        <v>237</v>
      </c>
      <c r="D57" s="103"/>
      <c r="E57" s="104">
        <v>6</v>
      </c>
    </row>
    <row r="58" s="24" customFormat="1" ht="17.25" customHeight="1" spans="1:5">
      <c r="A58" s="212"/>
      <c r="B58" s="213"/>
      <c r="C58" s="103" t="s">
        <v>238</v>
      </c>
      <c r="D58" s="103"/>
      <c r="E58" s="217">
        <v>6</v>
      </c>
    </row>
    <row r="59" s="24" customFormat="1" ht="18.75" spans="1:5">
      <c r="A59" s="212"/>
      <c r="B59" s="213"/>
      <c r="C59" s="106" t="s">
        <v>239</v>
      </c>
      <c r="D59" s="107"/>
      <c r="E59" s="104">
        <v>8</v>
      </c>
    </row>
    <row r="60" s="24" customFormat="1" customHeight="1" spans="1:5">
      <c r="A60" s="212"/>
      <c r="B60" s="213"/>
      <c r="C60" s="108" t="s">
        <v>240</v>
      </c>
      <c r="D60" s="107"/>
      <c r="E60" s="104">
        <v>4</v>
      </c>
    </row>
    <row r="61" s="24" customFormat="1" ht="18.75" spans="1:5">
      <c r="A61" s="212"/>
      <c r="B61" s="213"/>
      <c r="C61" s="108" t="s">
        <v>241</v>
      </c>
      <c r="D61" s="107"/>
      <c r="E61" s="104">
        <v>2</v>
      </c>
    </row>
    <row r="62" s="24" customFormat="1" ht="18.75" spans="1:5">
      <c r="A62" s="212"/>
      <c r="B62" s="213"/>
      <c r="C62" s="108" t="s">
        <v>242</v>
      </c>
      <c r="D62" s="107"/>
      <c r="E62" s="104">
        <v>1</v>
      </c>
    </row>
    <row r="63" s="24" customFormat="1" ht="18.75" spans="1:5">
      <c r="A63" s="212"/>
      <c r="B63" s="213"/>
      <c r="C63" s="108" t="s">
        <v>243</v>
      </c>
      <c r="D63" s="107"/>
      <c r="E63" s="104">
        <v>1</v>
      </c>
    </row>
    <row r="64" customHeight="1" spans="1:5">
      <c r="A64" s="218"/>
      <c r="B64" s="213"/>
      <c r="C64" s="106" t="s">
        <v>244</v>
      </c>
      <c r="D64" s="107"/>
      <c r="E64" s="104">
        <v>1</v>
      </c>
    </row>
    <row r="65" ht="18.75" spans="1:5">
      <c r="A65" s="110">
        <v>3</v>
      </c>
      <c r="B65" s="70" t="s">
        <v>245</v>
      </c>
      <c r="C65" s="75"/>
      <c r="D65" s="76"/>
      <c r="E65" s="111">
        <v>4</v>
      </c>
    </row>
    <row r="66" ht="18.75" spans="1:5">
      <c r="A66" s="110">
        <v>4</v>
      </c>
      <c r="B66" s="70" t="s">
        <v>246</v>
      </c>
      <c r="C66" s="75"/>
      <c r="D66" s="76"/>
      <c r="E66" s="112">
        <v>1</v>
      </c>
    </row>
    <row r="67" spans="1:5">
      <c r="A67" s="209">
        <v>5</v>
      </c>
      <c r="B67" s="271" t="s">
        <v>247</v>
      </c>
      <c r="C67" s="114"/>
      <c r="D67" s="114"/>
      <c r="E67" s="115">
        <v>2</v>
      </c>
    </row>
    <row r="68" ht="18.75" spans="1:5">
      <c r="A68" s="218"/>
      <c r="B68" s="116"/>
      <c r="C68" s="272" t="s">
        <v>248</v>
      </c>
      <c r="D68" s="118"/>
      <c r="E68" s="119">
        <v>2</v>
      </c>
    </row>
    <row r="69" spans="1:5">
      <c r="A69" s="53"/>
      <c r="B69" s="53"/>
      <c r="C69" s="53"/>
      <c r="D69" s="53"/>
      <c r="E69" s="53"/>
    </row>
    <row r="70" ht="18.75" spans="1:5">
      <c r="A70" s="88" t="s">
        <v>249</v>
      </c>
      <c r="B70" s="89"/>
      <c r="C70" s="89"/>
      <c r="D70" s="89"/>
      <c r="E70" s="89"/>
    </row>
    <row r="71" ht="18.75" spans="1:5">
      <c r="A71" s="110">
        <v>1</v>
      </c>
      <c r="B71" s="219" t="s">
        <v>250</v>
      </c>
      <c r="C71" s="220"/>
      <c r="D71" s="221"/>
      <c r="E71" s="222">
        <v>1</v>
      </c>
    </row>
    <row r="72" ht="18.75" spans="1:5">
      <c r="A72" s="110">
        <v>2</v>
      </c>
      <c r="B72" s="219" t="s">
        <v>251</v>
      </c>
      <c r="C72" s="220" t="s">
        <v>252</v>
      </c>
      <c r="D72" s="221"/>
      <c r="E72" s="222">
        <v>1</v>
      </c>
    </row>
    <row r="73" ht="18.75" spans="1:5">
      <c r="A73" s="110">
        <v>3</v>
      </c>
      <c r="B73" s="219" t="s">
        <v>253</v>
      </c>
      <c r="C73" s="220" t="s">
        <v>254</v>
      </c>
      <c r="D73" s="221"/>
      <c r="E73" s="222">
        <v>1</v>
      </c>
    </row>
    <row r="74" s="141" customFormat="1" customHeight="1" spans="1:5">
      <c r="A74" s="110">
        <v>4</v>
      </c>
      <c r="B74" s="219" t="s">
        <v>255</v>
      </c>
      <c r="C74" s="219" t="s">
        <v>256</v>
      </c>
      <c r="D74" s="223"/>
      <c r="E74" s="224">
        <v>24</v>
      </c>
    </row>
    <row r="75" ht="18.75" spans="1:5">
      <c r="A75" s="110">
        <v>5</v>
      </c>
      <c r="B75" s="219" t="s">
        <v>257</v>
      </c>
      <c r="C75" s="220"/>
      <c r="D75" s="221"/>
      <c r="E75" s="224">
        <v>48</v>
      </c>
    </row>
    <row r="76" ht="18.75" spans="1:5">
      <c r="A76" s="110">
        <v>6</v>
      </c>
      <c r="B76" s="219" t="s">
        <v>258</v>
      </c>
      <c r="C76" s="220"/>
      <c r="D76" s="221"/>
      <c r="E76" s="224">
        <v>24</v>
      </c>
    </row>
    <row r="77" ht="18.75" spans="1:5">
      <c r="A77" s="110">
        <v>7</v>
      </c>
      <c r="B77" s="219" t="s">
        <v>259</v>
      </c>
      <c r="C77" s="220"/>
      <c r="D77" s="221"/>
      <c r="E77" s="222">
        <v>16</v>
      </c>
    </row>
    <row r="78" ht="18.75" spans="1:5">
      <c r="A78" s="110">
        <v>8</v>
      </c>
      <c r="B78" s="219" t="s">
        <v>260</v>
      </c>
      <c r="C78" s="220"/>
      <c r="D78" s="221"/>
      <c r="E78" s="222">
        <v>6</v>
      </c>
    </row>
    <row r="79" ht="18.75" spans="1:5">
      <c r="A79" s="110">
        <v>9</v>
      </c>
      <c r="B79" s="219" t="s">
        <v>261</v>
      </c>
      <c r="C79" s="220"/>
      <c r="D79" s="221"/>
      <c r="E79" s="225">
        <v>150</v>
      </c>
    </row>
    <row r="80" ht="18.75" spans="1:5">
      <c r="A80" s="110">
        <v>10</v>
      </c>
      <c r="B80" s="219" t="s">
        <v>262</v>
      </c>
      <c r="C80" s="220"/>
      <c r="D80" s="221"/>
      <c r="E80" s="224">
        <v>40</v>
      </c>
    </row>
    <row r="81" ht="18.75" spans="1:5">
      <c r="A81" s="110">
        <v>11</v>
      </c>
      <c r="B81" s="70" t="s">
        <v>246</v>
      </c>
      <c r="C81" s="75"/>
      <c r="D81" s="76"/>
      <c r="E81" s="112">
        <v>1</v>
      </c>
    </row>
    <row r="82" spans="1:5">
      <c r="A82" s="127"/>
      <c r="B82" s="128"/>
      <c r="C82" s="128"/>
      <c r="D82" s="128"/>
      <c r="E82" s="128"/>
    </row>
    <row r="83" ht="18.75" spans="1:5">
      <c r="A83" s="54"/>
      <c r="B83" s="55"/>
      <c r="C83" s="55"/>
      <c r="D83" s="55"/>
      <c r="E83" s="55"/>
    </row>
    <row r="85" customHeight="1" spans="1:5">
      <c r="A85" s="37" t="s">
        <v>263</v>
      </c>
      <c r="B85" s="38"/>
      <c r="C85" s="38"/>
      <c r="D85" s="38"/>
      <c r="E85" s="38"/>
    </row>
    <row r="86" customHeight="1" spans="1:5">
      <c r="A86" s="39" t="s">
        <v>165</v>
      </c>
      <c r="B86" s="39" t="s">
        <v>166</v>
      </c>
      <c r="C86" s="56" t="s">
        <v>167</v>
      </c>
      <c r="D86" s="57"/>
      <c r="E86" s="39" t="s">
        <v>169</v>
      </c>
    </row>
    <row r="87" ht="18.75" spans="1:5">
      <c r="A87" s="129" t="s">
        <v>264</v>
      </c>
      <c r="B87" s="130"/>
      <c r="C87" s="130"/>
      <c r="D87" s="130"/>
      <c r="E87" s="130"/>
    </row>
    <row r="88" ht="18.75" spans="1:5">
      <c r="A88" s="273">
        <v>1</v>
      </c>
      <c r="B88" s="274" t="s">
        <v>265</v>
      </c>
      <c r="C88" s="137"/>
      <c r="D88" s="138"/>
      <c r="E88" s="275">
        <v>1</v>
      </c>
    </row>
    <row r="89" ht="18.75" spans="1:5">
      <c r="A89" s="273">
        <v>2</v>
      </c>
      <c r="B89" s="276" t="s">
        <v>266</v>
      </c>
      <c r="C89" s="137"/>
      <c r="D89" s="138"/>
      <c r="E89" s="275">
        <v>1</v>
      </c>
    </row>
    <row r="90" ht="18.75" spans="1:5">
      <c r="A90" s="273">
        <v>3</v>
      </c>
      <c r="B90" s="277" t="s">
        <v>267</v>
      </c>
      <c r="C90" s="137"/>
      <c r="D90" s="138"/>
      <c r="E90" s="275">
        <v>3</v>
      </c>
    </row>
    <row r="91" ht="18.75" spans="1:5">
      <c r="A91" s="273">
        <v>4</v>
      </c>
      <c r="B91" s="278" t="s">
        <v>268</v>
      </c>
      <c r="C91" s="137"/>
      <c r="D91" s="138"/>
      <c r="E91" s="275">
        <v>1</v>
      </c>
    </row>
    <row r="92" ht="18.75" spans="1:5">
      <c r="A92" s="273">
        <v>5</v>
      </c>
      <c r="B92" s="274" t="s">
        <v>269</v>
      </c>
      <c r="C92" s="137"/>
      <c r="D92" s="138"/>
      <c r="E92" s="275">
        <v>2</v>
      </c>
    </row>
    <row r="93" ht="18.75" spans="1:5">
      <c r="A93" s="273">
        <v>6</v>
      </c>
      <c r="B93" s="278" t="s">
        <v>270</v>
      </c>
      <c r="C93" s="137"/>
      <c r="D93" s="138"/>
      <c r="E93" s="275">
        <v>1</v>
      </c>
    </row>
    <row r="94" ht="18.75" spans="1:5">
      <c r="A94" s="273">
        <v>7</v>
      </c>
      <c r="B94" s="274" t="s">
        <v>271</v>
      </c>
      <c r="C94" s="137"/>
      <c r="D94" s="138"/>
      <c r="E94" s="275">
        <v>2</v>
      </c>
    </row>
    <row r="95" spans="1:5">
      <c r="A95" s="140"/>
      <c r="B95" s="140"/>
      <c r="C95" s="140"/>
      <c r="D95" s="140"/>
      <c r="E95" s="140"/>
    </row>
    <row r="96" customHeight="1" spans="1:5">
      <c r="A96" s="54"/>
      <c r="B96" s="55"/>
      <c r="C96" s="55"/>
      <c r="D96" s="55"/>
      <c r="E96" s="55"/>
    </row>
    <row r="98" spans="3:4">
      <c r="C98" s="29"/>
      <c r="D98" s="30"/>
    </row>
  </sheetData>
  <mergeCells count="86">
    <mergeCell ref="A1:E1"/>
    <mergeCell ref="A3:E3"/>
    <mergeCell ref="A11:E11"/>
    <mergeCell ref="A12:E12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6:E36"/>
    <mergeCell ref="A37:E37"/>
    <mergeCell ref="C39:D39"/>
    <mergeCell ref="C40:D40"/>
    <mergeCell ref="C41:D41"/>
    <mergeCell ref="C42:D42"/>
    <mergeCell ref="C43:E43"/>
    <mergeCell ref="A44:E44"/>
    <mergeCell ref="A45:E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65:D65"/>
    <mergeCell ref="C66:D66"/>
    <mergeCell ref="C67:D67"/>
    <mergeCell ref="C68:D68"/>
    <mergeCell ref="A69:E69"/>
    <mergeCell ref="A70:E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A82:E82"/>
    <mergeCell ref="A83:E83"/>
    <mergeCell ref="A85:E85"/>
    <mergeCell ref="C86:D86"/>
    <mergeCell ref="A87:E87"/>
    <mergeCell ref="C88:D88"/>
    <mergeCell ref="C89:D89"/>
    <mergeCell ref="C90:D90"/>
    <mergeCell ref="C91:D91"/>
    <mergeCell ref="C92:D92"/>
    <mergeCell ref="C93:D93"/>
    <mergeCell ref="C94:D94"/>
    <mergeCell ref="A95:E95"/>
    <mergeCell ref="A96:E96"/>
    <mergeCell ref="A38:A43"/>
    <mergeCell ref="A46:A51"/>
    <mergeCell ref="A52:A64"/>
    <mergeCell ref="A67:A68"/>
    <mergeCell ref="B38:B43"/>
    <mergeCell ref="B46:B51"/>
    <mergeCell ref="B52:B64"/>
    <mergeCell ref="B67:B68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zoomScale="80" zoomScaleNormal="80" workbookViewId="0">
      <selection activeCell="C17" sqref="C17:D17"/>
    </sheetView>
  </sheetViews>
  <sheetFormatPr defaultColWidth="9" defaultRowHeight="18" outlineLevelCol="4"/>
  <cols>
    <col min="1" max="1" width="6.41666666666667" style="250" customWidth="1"/>
    <col min="2" max="2" width="24.4166666666667" style="251" customWidth="1"/>
    <col min="3" max="3" width="32.5833333333333" style="252" customWidth="1"/>
    <col min="4" max="4" width="40.5833333333333" style="253" customWidth="1"/>
    <col min="5" max="5" width="12.9166666666667" style="252" customWidth="1"/>
    <col min="6" max="6" width="14.4166666666667" style="254" customWidth="1"/>
    <col min="7" max="7" width="10.75" style="254" customWidth="1"/>
    <col min="8" max="253" width="9" style="254"/>
    <col min="254" max="254" width="6.41666666666667" style="254" customWidth="1"/>
    <col min="255" max="255" width="31.25" style="254" customWidth="1"/>
    <col min="256" max="256" width="42.75" style="254" customWidth="1"/>
    <col min="257" max="257" width="51" style="254" customWidth="1"/>
    <col min="258" max="258" width="17.75" style="254" customWidth="1"/>
    <col min="259" max="259" width="13.9166666666667" style="254" customWidth="1"/>
    <col min="260" max="260" width="12.5833333333333" style="254" customWidth="1"/>
    <col min="261" max="262" width="14.4166666666667" style="254" customWidth="1"/>
    <col min="263" max="263" width="10.75" style="254" customWidth="1"/>
    <col min="264" max="509" width="9" style="254"/>
    <col min="510" max="510" width="6.41666666666667" style="254" customWidth="1"/>
    <col min="511" max="511" width="31.25" style="254" customWidth="1"/>
    <col min="512" max="512" width="42.75" style="254" customWidth="1"/>
    <col min="513" max="513" width="51" style="254" customWidth="1"/>
    <col min="514" max="514" width="17.75" style="254" customWidth="1"/>
    <col min="515" max="515" width="13.9166666666667" style="254" customWidth="1"/>
    <col min="516" max="516" width="12.5833333333333" style="254" customWidth="1"/>
    <col min="517" max="518" width="14.4166666666667" style="254" customWidth="1"/>
    <col min="519" max="519" width="10.75" style="254" customWidth="1"/>
    <col min="520" max="765" width="9" style="254"/>
    <col min="766" max="766" width="6.41666666666667" style="254" customWidth="1"/>
    <col min="767" max="767" width="31.25" style="254" customWidth="1"/>
    <col min="768" max="768" width="42.75" style="254" customWidth="1"/>
    <col min="769" max="769" width="51" style="254" customWidth="1"/>
    <col min="770" max="770" width="17.75" style="254" customWidth="1"/>
    <col min="771" max="771" width="13.9166666666667" style="254" customWidth="1"/>
    <col min="772" max="772" width="12.5833333333333" style="254" customWidth="1"/>
    <col min="773" max="774" width="14.4166666666667" style="254" customWidth="1"/>
    <col min="775" max="775" width="10.75" style="254" customWidth="1"/>
    <col min="776" max="1021" width="9" style="254"/>
    <col min="1022" max="1022" width="6.41666666666667" style="254" customWidth="1"/>
    <col min="1023" max="1023" width="31.25" style="254" customWidth="1"/>
    <col min="1024" max="1024" width="42.75" style="254" customWidth="1"/>
    <col min="1025" max="1025" width="51" style="254" customWidth="1"/>
    <col min="1026" max="1026" width="17.75" style="254" customWidth="1"/>
    <col min="1027" max="1027" width="13.9166666666667" style="254" customWidth="1"/>
    <col min="1028" max="1028" width="12.5833333333333" style="254" customWidth="1"/>
    <col min="1029" max="1030" width="14.4166666666667" style="254" customWidth="1"/>
    <col min="1031" max="1031" width="10.75" style="254" customWidth="1"/>
    <col min="1032" max="1277" width="9" style="254"/>
    <col min="1278" max="1278" width="6.41666666666667" style="254" customWidth="1"/>
    <col min="1279" max="1279" width="31.25" style="254" customWidth="1"/>
    <col min="1280" max="1280" width="42.75" style="254" customWidth="1"/>
    <col min="1281" max="1281" width="51" style="254" customWidth="1"/>
    <col min="1282" max="1282" width="17.75" style="254" customWidth="1"/>
    <col min="1283" max="1283" width="13.9166666666667" style="254" customWidth="1"/>
    <col min="1284" max="1284" width="12.5833333333333" style="254" customWidth="1"/>
    <col min="1285" max="1286" width="14.4166666666667" style="254" customWidth="1"/>
    <col min="1287" max="1287" width="10.75" style="254" customWidth="1"/>
    <col min="1288" max="1533" width="9" style="254"/>
    <col min="1534" max="1534" width="6.41666666666667" style="254" customWidth="1"/>
    <col min="1535" max="1535" width="31.25" style="254" customWidth="1"/>
    <col min="1536" max="1536" width="42.75" style="254" customWidth="1"/>
    <col min="1537" max="1537" width="51" style="254" customWidth="1"/>
    <col min="1538" max="1538" width="17.75" style="254" customWidth="1"/>
    <col min="1539" max="1539" width="13.9166666666667" style="254" customWidth="1"/>
    <col min="1540" max="1540" width="12.5833333333333" style="254" customWidth="1"/>
    <col min="1541" max="1542" width="14.4166666666667" style="254" customWidth="1"/>
    <col min="1543" max="1543" width="10.75" style="254" customWidth="1"/>
    <col min="1544" max="1789" width="9" style="254"/>
    <col min="1790" max="1790" width="6.41666666666667" style="254" customWidth="1"/>
    <col min="1791" max="1791" width="31.25" style="254" customWidth="1"/>
    <col min="1792" max="1792" width="42.75" style="254" customWidth="1"/>
    <col min="1793" max="1793" width="51" style="254" customWidth="1"/>
    <col min="1794" max="1794" width="17.75" style="254" customWidth="1"/>
    <col min="1795" max="1795" width="13.9166666666667" style="254" customWidth="1"/>
    <col min="1796" max="1796" width="12.5833333333333" style="254" customWidth="1"/>
    <col min="1797" max="1798" width="14.4166666666667" style="254" customWidth="1"/>
    <col min="1799" max="1799" width="10.75" style="254" customWidth="1"/>
    <col min="1800" max="2045" width="9" style="254"/>
    <col min="2046" max="2046" width="6.41666666666667" style="254" customWidth="1"/>
    <col min="2047" max="2047" width="31.25" style="254" customWidth="1"/>
    <col min="2048" max="2048" width="42.75" style="254" customWidth="1"/>
    <col min="2049" max="2049" width="51" style="254" customWidth="1"/>
    <col min="2050" max="2050" width="17.75" style="254" customWidth="1"/>
    <col min="2051" max="2051" width="13.9166666666667" style="254" customWidth="1"/>
    <col min="2052" max="2052" width="12.5833333333333" style="254" customWidth="1"/>
    <col min="2053" max="2054" width="14.4166666666667" style="254" customWidth="1"/>
    <col min="2055" max="2055" width="10.75" style="254" customWidth="1"/>
    <col min="2056" max="2301" width="9" style="254"/>
    <col min="2302" max="2302" width="6.41666666666667" style="254" customWidth="1"/>
    <col min="2303" max="2303" width="31.25" style="254" customWidth="1"/>
    <col min="2304" max="2304" width="42.75" style="254" customWidth="1"/>
    <col min="2305" max="2305" width="51" style="254" customWidth="1"/>
    <col min="2306" max="2306" width="17.75" style="254" customWidth="1"/>
    <col min="2307" max="2307" width="13.9166666666667" style="254" customWidth="1"/>
    <col min="2308" max="2308" width="12.5833333333333" style="254" customWidth="1"/>
    <col min="2309" max="2310" width="14.4166666666667" style="254" customWidth="1"/>
    <col min="2311" max="2311" width="10.75" style="254" customWidth="1"/>
    <col min="2312" max="2557" width="9" style="254"/>
    <col min="2558" max="2558" width="6.41666666666667" style="254" customWidth="1"/>
    <col min="2559" max="2559" width="31.25" style="254" customWidth="1"/>
    <col min="2560" max="2560" width="42.75" style="254" customWidth="1"/>
    <col min="2561" max="2561" width="51" style="254" customWidth="1"/>
    <col min="2562" max="2562" width="17.75" style="254" customWidth="1"/>
    <col min="2563" max="2563" width="13.9166666666667" style="254" customWidth="1"/>
    <col min="2564" max="2564" width="12.5833333333333" style="254" customWidth="1"/>
    <col min="2565" max="2566" width="14.4166666666667" style="254" customWidth="1"/>
    <col min="2567" max="2567" width="10.75" style="254" customWidth="1"/>
    <col min="2568" max="2813" width="9" style="254"/>
    <col min="2814" max="2814" width="6.41666666666667" style="254" customWidth="1"/>
    <col min="2815" max="2815" width="31.25" style="254" customWidth="1"/>
    <col min="2816" max="2816" width="42.75" style="254" customWidth="1"/>
    <col min="2817" max="2817" width="51" style="254" customWidth="1"/>
    <col min="2818" max="2818" width="17.75" style="254" customWidth="1"/>
    <col min="2819" max="2819" width="13.9166666666667" style="254" customWidth="1"/>
    <col min="2820" max="2820" width="12.5833333333333" style="254" customWidth="1"/>
    <col min="2821" max="2822" width="14.4166666666667" style="254" customWidth="1"/>
    <col min="2823" max="2823" width="10.75" style="254" customWidth="1"/>
    <col min="2824" max="3069" width="9" style="254"/>
    <col min="3070" max="3070" width="6.41666666666667" style="254" customWidth="1"/>
    <col min="3071" max="3071" width="31.25" style="254" customWidth="1"/>
    <col min="3072" max="3072" width="42.75" style="254" customWidth="1"/>
    <col min="3073" max="3073" width="51" style="254" customWidth="1"/>
    <col min="3074" max="3074" width="17.75" style="254" customWidth="1"/>
    <col min="3075" max="3075" width="13.9166666666667" style="254" customWidth="1"/>
    <col min="3076" max="3076" width="12.5833333333333" style="254" customWidth="1"/>
    <col min="3077" max="3078" width="14.4166666666667" style="254" customWidth="1"/>
    <col min="3079" max="3079" width="10.75" style="254" customWidth="1"/>
    <col min="3080" max="3325" width="9" style="254"/>
    <col min="3326" max="3326" width="6.41666666666667" style="254" customWidth="1"/>
    <col min="3327" max="3327" width="31.25" style="254" customWidth="1"/>
    <col min="3328" max="3328" width="42.75" style="254" customWidth="1"/>
    <col min="3329" max="3329" width="51" style="254" customWidth="1"/>
    <col min="3330" max="3330" width="17.75" style="254" customWidth="1"/>
    <col min="3331" max="3331" width="13.9166666666667" style="254" customWidth="1"/>
    <col min="3332" max="3332" width="12.5833333333333" style="254" customWidth="1"/>
    <col min="3333" max="3334" width="14.4166666666667" style="254" customWidth="1"/>
    <col min="3335" max="3335" width="10.75" style="254" customWidth="1"/>
    <col min="3336" max="3581" width="9" style="254"/>
    <col min="3582" max="3582" width="6.41666666666667" style="254" customWidth="1"/>
    <col min="3583" max="3583" width="31.25" style="254" customWidth="1"/>
    <col min="3584" max="3584" width="42.75" style="254" customWidth="1"/>
    <col min="3585" max="3585" width="51" style="254" customWidth="1"/>
    <col min="3586" max="3586" width="17.75" style="254" customWidth="1"/>
    <col min="3587" max="3587" width="13.9166666666667" style="254" customWidth="1"/>
    <col min="3588" max="3588" width="12.5833333333333" style="254" customWidth="1"/>
    <col min="3589" max="3590" width="14.4166666666667" style="254" customWidth="1"/>
    <col min="3591" max="3591" width="10.75" style="254" customWidth="1"/>
    <col min="3592" max="3837" width="9" style="254"/>
    <col min="3838" max="3838" width="6.41666666666667" style="254" customWidth="1"/>
    <col min="3839" max="3839" width="31.25" style="254" customWidth="1"/>
    <col min="3840" max="3840" width="42.75" style="254" customWidth="1"/>
    <col min="3841" max="3841" width="51" style="254" customWidth="1"/>
    <col min="3842" max="3842" width="17.75" style="254" customWidth="1"/>
    <col min="3843" max="3843" width="13.9166666666667" style="254" customWidth="1"/>
    <col min="3844" max="3844" width="12.5833333333333" style="254" customWidth="1"/>
    <col min="3845" max="3846" width="14.4166666666667" style="254" customWidth="1"/>
    <col min="3847" max="3847" width="10.75" style="254" customWidth="1"/>
    <col min="3848" max="4093" width="9" style="254"/>
    <col min="4094" max="4094" width="6.41666666666667" style="254" customWidth="1"/>
    <col min="4095" max="4095" width="31.25" style="254" customWidth="1"/>
    <col min="4096" max="4096" width="42.75" style="254" customWidth="1"/>
    <col min="4097" max="4097" width="51" style="254" customWidth="1"/>
    <col min="4098" max="4098" width="17.75" style="254" customWidth="1"/>
    <col min="4099" max="4099" width="13.9166666666667" style="254" customWidth="1"/>
    <col min="4100" max="4100" width="12.5833333333333" style="254" customWidth="1"/>
    <col min="4101" max="4102" width="14.4166666666667" style="254" customWidth="1"/>
    <col min="4103" max="4103" width="10.75" style="254" customWidth="1"/>
    <col min="4104" max="4349" width="9" style="254"/>
    <col min="4350" max="4350" width="6.41666666666667" style="254" customWidth="1"/>
    <col min="4351" max="4351" width="31.25" style="254" customWidth="1"/>
    <col min="4352" max="4352" width="42.75" style="254" customWidth="1"/>
    <col min="4353" max="4353" width="51" style="254" customWidth="1"/>
    <col min="4354" max="4354" width="17.75" style="254" customWidth="1"/>
    <col min="4355" max="4355" width="13.9166666666667" style="254" customWidth="1"/>
    <col min="4356" max="4356" width="12.5833333333333" style="254" customWidth="1"/>
    <col min="4357" max="4358" width="14.4166666666667" style="254" customWidth="1"/>
    <col min="4359" max="4359" width="10.75" style="254" customWidth="1"/>
    <col min="4360" max="4605" width="9" style="254"/>
    <col min="4606" max="4606" width="6.41666666666667" style="254" customWidth="1"/>
    <col min="4607" max="4607" width="31.25" style="254" customWidth="1"/>
    <col min="4608" max="4608" width="42.75" style="254" customWidth="1"/>
    <col min="4609" max="4609" width="51" style="254" customWidth="1"/>
    <col min="4610" max="4610" width="17.75" style="254" customWidth="1"/>
    <col min="4611" max="4611" width="13.9166666666667" style="254" customWidth="1"/>
    <col min="4612" max="4612" width="12.5833333333333" style="254" customWidth="1"/>
    <col min="4613" max="4614" width="14.4166666666667" style="254" customWidth="1"/>
    <col min="4615" max="4615" width="10.75" style="254" customWidth="1"/>
    <col min="4616" max="4861" width="9" style="254"/>
    <col min="4862" max="4862" width="6.41666666666667" style="254" customWidth="1"/>
    <col min="4863" max="4863" width="31.25" style="254" customWidth="1"/>
    <col min="4864" max="4864" width="42.75" style="254" customWidth="1"/>
    <col min="4865" max="4865" width="51" style="254" customWidth="1"/>
    <col min="4866" max="4866" width="17.75" style="254" customWidth="1"/>
    <col min="4867" max="4867" width="13.9166666666667" style="254" customWidth="1"/>
    <col min="4868" max="4868" width="12.5833333333333" style="254" customWidth="1"/>
    <col min="4869" max="4870" width="14.4166666666667" style="254" customWidth="1"/>
    <col min="4871" max="4871" width="10.75" style="254" customWidth="1"/>
    <col min="4872" max="5117" width="9" style="254"/>
    <col min="5118" max="5118" width="6.41666666666667" style="254" customWidth="1"/>
    <col min="5119" max="5119" width="31.25" style="254" customWidth="1"/>
    <col min="5120" max="5120" width="42.75" style="254" customWidth="1"/>
    <col min="5121" max="5121" width="51" style="254" customWidth="1"/>
    <col min="5122" max="5122" width="17.75" style="254" customWidth="1"/>
    <col min="5123" max="5123" width="13.9166666666667" style="254" customWidth="1"/>
    <col min="5124" max="5124" width="12.5833333333333" style="254" customWidth="1"/>
    <col min="5125" max="5126" width="14.4166666666667" style="254" customWidth="1"/>
    <col min="5127" max="5127" width="10.75" style="254" customWidth="1"/>
    <col min="5128" max="5373" width="9" style="254"/>
    <col min="5374" max="5374" width="6.41666666666667" style="254" customWidth="1"/>
    <col min="5375" max="5375" width="31.25" style="254" customWidth="1"/>
    <col min="5376" max="5376" width="42.75" style="254" customWidth="1"/>
    <col min="5377" max="5377" width="51" style="254" customWidth="1"/>
    <col min="5378" max="5378" width="17.75" style="254" customWidth="1"/>
    <col min="5379" max="5379" width="13.9166666666667" style="254" customWidth="1"/>
    <col min="5380" max="5380" width="12.5833333333333" style="254" customWidth="1"/>
    <col min="5381" max="5382" width="14.4166666666667" style="254" customWidth="1"/>
    <col min="5383" max="5383" width="10.75" style="254" customWidth="1"/>
    <col min="5384" max="5629" width="9" style="254"/>
    <col min="5630" max="5630" width="6.41666666666667" style="254" customWidth="1"/>
    <col min="5631" max="5631" width="31.25" style="254" customWidth="1"/>
    <col min="5632" max="5632" width="42.75" style="254" customWidth="1"/>
    <col min="5633" max="5633" width="51" style="254" customWidth="1"/>
    <col min="5634" max="5634" width="17.75" style="254" customWidth="1"/>
    <col min="5635" max="5635" width="13.9166666666667" style="254" customWidth="1"/>
    <col min="5636" max="5636" width="12.5833333333333" style="254" customWidth="1"/>
    <col min="5637" max="5638" width="14.4166666666667" style="254" customWidth="1"/>
    <col min="5639" max="5639" width="10.75" style="254" customWidth="1"/>
    <col min="5640" max="5885" width="9" style="254"/>
    <col min="5886" max="5886" width="6.41666666666667" style="254" customWidth="1"/>
    <col min="5887" max="5887" width="31.25" style="254" customWidth="1"/>
    <col min="5888" max="5888" width="42.75" style="254" customWidth="1"/>
    <col min="5889" max="5889" width="51" style="254" customWidth="1"/>
    <col min="5890" max="5890" width="17.75" style="254" customWidth="1"/>
    <col min="5891" max="5891" width="13.9166666666667" style="254" customWidth="1"/>
    <col min="5892" max="5892" width="12.5833333333333" style="254" customWidth="1"/>
    <col min="5893" max="5894" width="14.4166666666667" style="254" customWidth="1"/>
    <col min="5895" max="5895" width="10.75" style="254" customWidth="1"/>
    <col min="5896" max="6141" width="9" style="254"/>
    <col min="6142" max="6142" width="6.41666666666667" style="254" customWidth="1"/>
    <col min="6143" max="6143" width="31.25" style="254" customWidth="1"/>
    <col min="6144" max="6144" width="42.75" style="254" customWidth="1"/>
    <col min="6145" max="6145" width="51" style="254" customWidth="1"/>
    <col min="6146" max="6146" width="17.75" style="254" customWidth="1"/>
    <col min="6147" max="6147" width="13.9166666666667" style="254" customWidth="1"/>
    <col min="6148" max="6148" width="12.5833333333333" style="254" customWidth="1"/>
    <col min="6149" max="6150" width="14.4166666666667" style="254" customWidth="1"/>
    <col min="6151" max="6151" width="10.75" style="254" customWidth="1"/>
    <col min="6152" max="6397" width="9" style="254"/>
    <col min="6398" max="6398" width="6.41666666666667" style="254" customWidth="1"/>
    <col min="6399" max="6399" width="31.25" style="254" customWidth="1"/>
    <col min="6400" max="6400" width="42.75" style="254" customWidth="1"/>
    <col min="6401" max="6401" width="51" style="254" customWidth="1"/>
    <col min="6402" max="6402" width="17.75" style="254" customWidth="1"/>
    <col min="6403" max="6403" width="13.9166666666667" style="254" customWidth="1"/>
    <col min="6404" max="6404" width="12.5833333333333" style="254" customWidth="1"/>
    <col min="6405" max="6406" width="14.4166666666667" style="254" customWidth="1"/>
    <col min="6407" max="6407" width="10.75" style="254" customWidth="1"/>
    <col min="6408" max="6653" width="9" style="254"/>
    <col min="6654" max="6654" width="6.41666666666667" style="254" customWidth="1"/>
    <col min="6655" max="6655" width="31.25" style="254" customWidth="1"/>
    <col min="6656" max="6656" width="42.75" style="254" customWidth="1"/>
    <col min="6657" max="6657" width="51" style="254" customWidth="1"/>
    <col min="6658" max="6658" width="17.75" style="254" customWidth="1"/>
    <col min="6659" max="6659" width="13.9166666666667" style="254" customWidth="1"/>
    <col min="6660" max="6660" width="12.5833333333333" style="254" customWidth="1"/>
    <col min="6661" max="6662" width="14.4166666666667" style="254" customWidth="1"/>
    <col min="6663" max="6663" width="10.75" style="254" customWidth="1"/>
    <col min="6664" max="6909" width="9" style="254"/>
    <col min="6910" max="6910" width="6.41666666666667" style="254" customWidth="1"/>
    <col min="6911" max="6911" width="31.25" style="254" customWidth="1"/>
    <col min="6912" max="6912" width="42.75" style="254" customWidth="1"/>
    <col min="6913" max="6913" width="51" style="254" customWidth="1"/>
    <col min="6914" max="6914" width="17.75" style="254" customWidth="1"/>
    <col min="6915" max="6915" width="13.9166666666667" style="254" customWidth="1"/>
    <col min="6916" max="6916" width="12.5833333333333" style="254" customWidth="1"/>
    <col min="6917" max="6918" width="14.4166666666667" style="254" customWidth="1"/>
    <col min="6919" max="6919" width="10.75" style="254" customWidth="1"/>
    <col min="6920" max="7165" width="9" style="254"/>
    <col min="7166" max="7166" width="6.41666666666667" style="254" customWidth="1"/>
    <col min="7167" max="7167" width="31.25" style="254" customWidth="1"/>
    <col min="7168" max="7168" width="42.75" style="254" customWidth="1"/>
    <col min="7169" max="7169" width="51" style="254" customWidth="1"/>
    <col min="7170" max="7170" width="17.75" style="254" customWidth="1"/>
    <col min="7171" max="7171" width="13.9166666666667" style="254" customWidth="1"/>
    <col min="7172" max="7172" width="12.5833333333333" style="254" customWidth="1"/>
    <col min="7173" max="7174" width="14.4166666666667" style="254" customWidth="1"/>
    <col min="7175" max="7175" width="10.75" style="254" customWidth="1"/>
    <col min="7176" max="7421" width="9" style="254"/>
    <col min="7422" max="7422" width="6.41666666666667" style="254" customWidth="1"/>
    <col min="7423" max="7423" width="31.25" style="254" customWidth="1"/>
    <col min="7424" max="7424" width="42.75" style="254" customWidth="1"/>
    <col min="7425" max="7425" width="51" style="254" customWidth="1"/>
    <col min="7426" max="7426" width="17.75" style="254" customWidth="1"/>
    <col min="7427" max="7427" width="13.9166666666667" style="254" customWidth="1"/>
    <col min="7428" max="7428" width="12.5833333333333" style="254" customWidth="1"/>
    <col min="7429" max="7430" width="14.4166666666667" style="254" customWidth="1"/>
    <col min="7431" max="7431" width="10.75" style="254" customWidth="1"/>
    <col min="7432" max="7677" width="9" style="254"/>
    <col min="7678" max="7678" width="6.41666666666667" style="254" customWidth="1"/>
    <col min="7679" max="7679" width="31.25" style="254" customWidth="1"/>
    <col min="7680" max="7680" width="42.75" style="254" customWidth="1"/>
    <col min="7681" max="7681" width="51" style="254" customWidth="1"/>
    <col min="7682" max="7682" width="17.75" style="254" customWidth="1"/>
    <col min="7683" max="7683" width="13.9166666666667" style="254" customWidth="1"/>
    <col min="7684" max="7684" width="12.5833333333333" style="254" customWidth="1"/>
    <col min="7685" max="7686" width="14.4166666666667" style="254" customWidth="1"/>
    <col min="7687" max="7687" width="10.75" style="254" customWidth="1"/>
    <col min="7688" max="7933" width="9" style="254"/>
    <col min="7934" max="7934" width="6.41666666666667" style="254" customWidth="1"/>
    <col min="7935" max="7935" width="31.25" style="254" customWidth="1"/>
    <col min="7936" max="7936" width="42.75" style="254" customWidth="1"/>
    <col min="7937" max="7937" width="51" style="254" customWidth="1"/>
    <col min="7938" max="7938" width="17.75" style="254" customWidth="1"/>
    <col min="7939" max="7939" width="13.9166666666667" style="254" customWidth="1"/>
    <col min="7940" max="7940" width="12.5833333333333" style="254" customWidth="1"/>
    <col min="7941" max="7942" width="14.4166666666667" style="254" customWidth="1"/>
    <col min="7943" max="7943" width="10.75" style="254" customWidth="1"/>
    <col min="7944" max="8189" width="9" style="254"/>
    <col min="8190" max="8190" width="6.41666666666667" style="254" customWidth="1"/>
    <col min="8191" max="8191" width="31.25" style="254" customWidth="1"/>
    <col min="8192" max="8192" width="42.75" style="254" customWidth="1"/>
    <col min="8193" max="8193" width="51" style="254" customWidth="1"/>
    <col min="8194" max="8194" width="17.75" style="254" customWidth="1"/>
    <col min="8195" max="8195" width="13.9166666666667" style="254" customWidth="1"/>
    <col min="8196" max="8196" width="12.5833333333333" style="254" customWidth="1"/>
    <col min="8197" max="8198" width="14.4166666666667" style="254" customWidth="1"/>
    <col min="8199" max="8199" width="10.75" style="254" customWidth="1"/>
    <col min="8200" max="8445" width="9" style="254"/>
    <col min="8446" max="8446" width="6.41666666666667" style="254" customWidth="1"/>
    <col min="8447" max="8447" width="31.25" style="254" customWidth="1"/>
    <col min="8448" max="8448" width="42.75" style="254" customWidth="1"/>
    <col min="8449" max="8449" width="51" style="254" customWidth="1"/>
    <col min="8450" max="8450" width="17.75" style="254" customWidth="1"/>
    <col min="8451" max="8451" width="13.9166666666667" style="254" customWidth="1"/>
    <col min="8452" max="8452" width="12.5833333333333" style="254" customWidth="1"/>
    <col min="8453" max="8454" width="14.4166666666667" style="254" customWidth="1"/>
    <col min="8455" max="8455" width="10.75" style="254" customWidth="1"/>
    <col min="8456" max="8701" width="9" style="254"/>
    <col min="8702" max="8702" width="6.41666666666667" style="254" customWidth="1"/>
    <col min="8703" max="8703" width="31.25" style="254" customWidth="1"/>
    <col min="8704" max="8704" width="42.75" style="254" customWidth="1"/>
    <col min="8705" max="8705" width="51" style="254" customWidth="1"/>
    <col min="8706" max="8706" width="17.75" style="254" customWidth="1"/>
    <col min="8707" max="8707" width="13.9166666666667" style="254" customWidth="1"/>
    <col min="8708" max="8708" width="12.5833333333333" style="254" customWidth="1"/>
    <col min="8709" max="8710" width="14.4166666666667" style="254" customWidth="1"/>
    <col min="8711" max="8711" width="10.75" style="254" customWidth="1"/>
    <col min="8712" max="8957" width="9" style="254"/>
    <col min="8958" max="8958" width="6.41666666666667" style="254" customWidth="1"/>
    <col min="8959" max="8959" width="31.25" style="254" customWidth="1"/>
    <col min="8960" max="8960" width="42.75" style="254" customWidth="1"/>
    <col min="8961" max="8961" width="51" style="254" customWidth="1"/>
    <col min="8962" max="8962" width="17.75" style="254" customWidth="1"/>
    <col min="8963" max="8963" width="13.9166666666667" style="254" customWidth="1"/>
    <col min="8964" max="8964" width="12.5833333333333" style="254" customWidth="1"/>
    <col min="8965" max="8966" width="14.4166666666667" style="254" customWidth="1"/>
    <col min="8967" max="8967" width="10.75" style="254" customWidth="1"/>
    <col min="8968" max="9213" width="9" style="254"/>
    <col min="9214" max="9214" width="6.41666666666667" style="254" customWidth="1"/>
    <col min="9215" max="9215" width="31.25" style="254" customWidth="1"/>
    <col min="9216" max="9216" width="42.75" style="254" customWidth="1"/>
    <col min="9217" max="9217" width="51" style="254" customWidth="1"/>
    <col min="9218" max="9218" width="17.75" style="254" customWidth="1"/>
    <col min="9219" max="9219" width="13.9166666666667" style="254" customWidth="1"/>
    <col min="9220" max="9220" width="12.5833333333333" style="254" customWidth="1"/>
    <col min="9221" max="9222" width="14.4166666666667" style="254" customWidth="1"/>
    <col min="9223" max="9223" width="10.75" style="254" customWidth="1"/>
    <col min="9224" max="9469" width="9" style="254"/>
    <col min="9470" max="9470" width="6.41666666666667" style="254" customWidth="1"/>
    <col min="9471" max="9471" width="31.25" style="254" customWidth="1"/>
    <col min="9472" max="9472" width="42.75" style="254" customWidth="1"/>
    <col min="9473" max="9473" width="51" style="254" customWidth="1"/>
    <col min="9474" max="9474" width="17.75" style="254" customWidth="1"/>
    <col min="9475" max="9475" width="13.9166666666667" style="254" customWidth="1"/>
    <col min="9476" max="9476" width="12.5833333333333" style="254" customWidth="1"/>
    <col min="9477" max="9478" width="14.4166666666667" style="254" customWidth="1"/>
    <col min="9479" max="9479" width="10.75" style="254" customWidth="1"/>
    <col min="9480" max="9725" width="9" style="254"/>
    <col min="9726" max="9726" width="6.41666666666667" style="254" customWidth="1"/>
    <col min="9727" max="9727" width="31.25" style="254" customWidth="1"/>
    <col min="9728" max="9728" width="42.75" style="254" customWidth="1"/>
    <col min="9729" max="9729" width="51" style="254" customWidth="1"/>
    <col min="9730" max="9730" width="17.75" style="254" customWidth="1"/>
    <col min="9731" max="9731" width="13.9166666666667" style="254" customWidth="1"/>
    <col min="9732" max="9732" width="12.5833333333333" style="254" customWidth="1"/>
    <col min="9733" max="9734" width="14.4166666666667" style="254" customWidth="1"/>
    <col min="9735" max="9735" width="10.75" style="254" customWidth="1"/>
    <col min="9736" max="9981" width="9" style="254"/>
    <col min="9982" max="9982" width="6.41666666666667" style="254" customWidth="1"/>
    <col min="9983" max="9983" width="31.25" style="254" customWidth="1"/>
    <col min="9984" max="9984" width="42.75" style="254" customWidth="1"/>
    <col min="9985" max="9985" width="51" style="254" customWidth="1"/>
    <col min="9986" max="9986" width="17.75" style="254" customWidth="1"/>
    <col min="9987" max="9987" width="13.9166666666667" style="254" customWidth="1"/>
    <col min="9988" max="9988" width="12.5833333333333" style="254" customWidth="1"/>
    <col min="9989" max="9990" width="14.4166666666667" style="254" customWidth="1"/>
    <col min="9991" max="9991" width="10.75" style="254" customWidth="1"/>
    <col min="9992" max="10237" width="9" style="254"/>
    <col min="10238" max="10238" width="6.41666666666667" style="254" customWidth="1"/>
    <col min="10239" max="10239" width="31.25" style="254" customWidth="1"/>
    <col min="10240" max="10240" width="42.75" style="254" customWidth="1"/>
    <col min="10241" max="10241" width="51" style="254" customWidth="1"/>
    <col min="10242" max="10242" width="17.75" style="254" customWidth="1"/>
    <col min="10243" max="10243" width="13.9166666666667" style="254" customWidth="1"/>
    <col min="10244" max="10244" width="12.5833333333333" style="254" customWidth="1"/>
    <col min="10245" max="10246" width="14.4166666666667" style="254" customWidth="1"/>
    <col min="10247" max="10247" width="10.75" style="254" customWidth="1"/>
    <col min="10248" max="10493" width="9" style="254"/>
    <col min="10494" max="10494" width="6.41666666666667" style="254" customWidth="1"/>
    <col min="10495" max="10495" width="31.25" style="254" customWidth="1"/>
    <col min="10496" max="10496" width="42.75" style="254" customWidth="1"/>
    <col min="10497" max="10497" width="51" style="254" customWidth="1"/>
    <col min="10498" max="10498" width="17.75" style="254" customWidth="1"/>
    <col min="10499" max="10499" width="13.9166666666667" style="254" customWidth="1"/>
    <col min="10500" max="10500" width="12.5833333333333" style="254" customWidth="1"/>
    <col min="10501" max="10502" width="14.4166666666667" style="254" customWidth="1"/>
    <col min="10503" max="10503" width="10.75" style="254" customWidth="1"/>
    <col min="10504" max="10749" width="9" style="254"/>
    <col min="10750" max="10750" width="6.41666666666667" style="254" customWidth="1"/>
    <col min="10751" max="10751" width="31.25" style="254" customWidth="1"/>
    <col min="10752" max="10752" width="42.75" style="254" customWidth="1"/>
    <col min="10753" max="10753" width="51" style="254" customWidth="1"/>
    <col min="10754" max="10754" width="17.75" style="254" customWidth="1"/>
    <col min="10755" max="10755" width="13.9166666666667" style="254" customWidth="1"/>
    <col min="10756" max="10756" width="12.5833333333333" style="254" customWidth="1"/>
    <col min="10757" max="10758" width="14.4166666666667" style="254" customWidth="1"/>
    <col min="10759" max="10759" width="10.75" style="254" customWidth="1"/>
    <col min="10760" max="11005" width="9" style="254"/>
    <col min="11006" max="11006" width="6.41666666666667" style="254" customWidth="1"/>
    <col min="11007" max="11007" width="31.25" style="254" customWidth="1"/>
    <col min="11008" max="11008" width="42.75" style="254" customWidth="1"/>
    <col min="11009" max="11009" width="51" style="254" customWidth="1"/>
    <col min="11010" max="11010" width="17.75" style="254" customWidth="1"/>
    <col min="11011" max="11011" width="13.9166666666667" style="254" customWidth="1"/>
    <col min="11012" max="11012" width="12.5833333333333" style="254" customWidth="1"/>
    <col min="11013" max="11014" width="14.4166666666667" style="254" customWidth="1"/>
    <col min="11015" max="11015" width="10.75" style="254" customWidth="1"/>
    <col min="11016" max="11261" width="9" style="254"/>
    <col min="11262" max="11262" width="6.41666666666667" style="254" customWidth="1"/>
    <col min="11263" max="11263" width="31.25" style="254" customWidth="1"/>
    <col min="11264" max="11264" width="42.75" style="254" customWidth="1"/>
    <col min="11265" max="11265" width="51" style="254" customWidth="1"/>
    <col min="11266" max="11266" width="17.75" style="254" customWidth="1"/>
    <col min="11267" max="11267" width="13.9166666666667" style="254" customWidth="1"/>
    <col min="11268" max="11268" width="12.5833333333333" style="254" customWidth="1"/>
    <col min="11269" max="11270" width="14.4166666666667" style="254" customWidth="1"/>
    <col min="11271" max="11271" width="10.75" style="254" customWidth="1"/>
    <col min="11272" max="11517" width="9" style="254"/>
    <col min="11518" max="11518" width="6.41666666666667" style="254" customWidth="1"/>
    <col min="11519" max="11519" width="31.25" style="254" customWidth="1"/>
    <col min="11520" max="11520" width="42.75" style="254" customWidth="1"/>
    <col min="11521" max="11521" width="51" style="254" customWidth="1"/>
    <col min="11522" max="11522" width="17.75" style="254" customWidth="1"/>
    <col min="11523" max="11523" width="13.9166666666667" style="254" customWidth="1"/>
    <col min="11524" max="11524" width="12.5833333333333" style="254" customWidth="1"/>
    <col min="11525" max="11526" width="14.4166666666667" style="254" customWidth="1"/>
    <col min="11527" max="11527" width="10.75" style="254" customWidth="1"/>
    <col min="11528" max="11773" width="9" style="254"/>
    <col min="11774" max="11774" width="6.41666666666667" style="254" customWidth="1"/>
    <col min="11775" max="11775" width="31.25" style="254" customWidth="1"/>
    <col min="11776" max="11776" width="42.75" style="254" customWidth="1"/>
    <col min="11777" max="11777" width="51" style="254" customWidth="1"/>
    <col min="11778" max="11778" width="17.75" style="254" customWidth="1"/>
    <col min="11779" max="11779" width="13.9166666666667" style="254" customWidth="1"/>
    <col min="11780" max="11780" width="12.5833333333333" style="254" customWidth="1"/>
    <col min="11781" max="11782" width="14.4166666666667" style="254" customWidth="1"/>
    <col min="11783" max="11783" width="10.75" style="254" customWidth="1"/>
    <col min="11784" max="12029" width="9" style="254"/>
    <col min="12030" max="12030" width="6.41666666666667" style="254" customWidth="1"/>
    <col min="12031" max="12031" width="31.25" style="254" customWidth="1"/>
    <col min="12032" max="12032" width="42.75" style="254" customWidth="1"/>
    <col min="12033" max="12033" width="51" style="254" customWidth="1"/>
    <col min="12034" max="12034" width="17.75" style="254" customWidth="1"/>
    <col min="12035" max="12035" width="13.9166666666667" style="254" customWidth="1"/>
    <col min="12036" max="12036" width="12.5833333333333" style="254" customWidth="1"/>
    <col min="12037" max="12038" width="14.4166666666667" style="254" customWidth="1"/>
    <col min="12039" max="12039" width="10.75" style="254" customWidth="1"/>
    <col min="12040" max="12285" width="9" style="254"/>
    <col min="12286" max="12286" width="6.41666666666667" style="254" customWidth="1"/>
    <col min="12287" max="12287" width="31.25" style="254" customWidth="1"/>
    <col min="12288" max="12288" width="42.75" style="254" customWidth="1"/>
    <col min="12289" max="12289" width="51" style="254" customWidth="1"/>
    <col min="12290" max="12290" width="17.75" style="254" customWidth="1"/>
    <col min="12291" max="12291" width="13.9166666666667" style="254" customWidth="1"/>
    <col min="12292" max="12292" width="12.5833333333333" style="254" customWidth="1"/>
    <col min="12293" max="12294" width="14.4166666666667" style="254" customWidth="1"/>
    <col min="12295" max="12295" width="10.75" style="254" customWidth="1"/>
    <col min="12296" max="12541" width="9" style="254"/>
    <col min="12542" max="12542" width="6.41666666666667" style="254" customWidth="1"/>
    <col min="12543" max="12543" width="31.25" style="254" customWidth="1"/>
    <col min="12544" max="12544" width="42.75" style="254" customWidth="1"/>
    <col min="12545" max="12545" width="51" style="254" customWidth="1"/>
    <col min="12546" max="12546" width="17.75" style="254" customWidth="1"/>
    <col min="12547" max="12547" width="13.9166666666667" style="254" customWidth="1"/>
    <col min="12548" max="12548" width="12.5833333333333" style="254" customWidth="1"/>
    <col min="12549" max="12550" width="14.4166666666667" style="254" customWidth="1"/>
    <col min="12551" max="12551" width="10.75" style="254" customWidth="1"/>
    <col min="12552" max="12797" width="9" style="254"/>
    <col min="12798" max="12798" width="6.41666666666667" style="254" customWidth="1"/>
    <col min="12799" max="12799" width="31.25" style="254" customWidth="1"/>
    <col min="12800" max="12800" width="42.75" style="254" customWidth="1"/>
    <col min="12801" max="12801" width="51" style="254" customWidth="1"/>
    <col min="12802" max="12802" width="17.75" style="254" customWidth="1"/>
    <col min="12803" max="12803" width="13.9166666666667" style="254" customWidth="1"/>
    <col min="12804" max="12804" width="12.5833333333333" style="254" customWidth="1"/>
    <col min="12805" max="12806" width="14.4166666666667" style="254" customWidth="1"/>
    <col min="12807" max="12807" width="10.75" style="254" customWidth="1"/>
    <col min="12808" max="13053" width="9" style="254"/>
    <col min="13054" max="13054" width="6.41666666666667" style="254" customWidth="1"/>
    <col min="13055" max="13055" width="31.25" style="254" customWidth="1"/>
    <col min="13056" max="13056" width="42.75" style="254" customWidth="1"/>
    <col min="13057" max="13057" width="51" style="254" customWidth="1"/>
    <col min="13058" max="13058" width="17.75" style="254" customWidth="1"/>
    <col min="13059" max="13059" width="13.9166666666667" style="254" customWidth="1"/>
    <col min="13060" max="13060" width="12.5833333333333" style="254" customWidth="1"/>
    <col min="13061" max="13062" width="14.4166666666667" style="254" customWidth="1"/>
    <col min="13063" max="13063" width="10.75" style="254" customWidth="1"/>
    <col min="13064" max="13309" width="9" style="254"/>
    <col min="13310" max="13310" width="6.41666666666667" style="254" customWidth="1"/>
    <col min="13311" max="13311" width="31.25" style="254" customWidth="1"/>
    <col min="13312" max="13312" width="42.75" style="254" customWidth="1"/>
    <col min="13313" max="13313" width="51" style="254" customWidth="1"/>
    <col min="13314" max="13314" width="17.75" style="254" customWidth="1"/>
    <col min="13315" max="13315" width="13.9166666666667" style="254" customWidth="1"/>
    <col min="13316" max="13316" width="12.5833333333333" style="254" customWidth="1"/>
    <col min="13317" max="13318" width="14.4166666666667" style="254" customWidth="1"/>
    <col min="13319" max="13319" width="10.75" style="254" customWidth="1"/>
    <col min="13320" max="13565" width="9" style="254"/>
    <col min="13566" max="13566" width="6.41666666666667" style="254" customWidth="1"/>
    <col min="13567" max="13567" width="31.25" style="254" customWidth="1"/>
    <col min="13568" max="13568" width="42.75" style="254" customWidth="1"/>
    <col min="13569" max="13569" width="51" style="254" customWidth="1"/>
    <col min="13570" max="13570" width="17.75" style="254" customWidth="1"/>
    <col min="13571" max="13571" width="13.9166666666667" style="254" customWidth="1"/>
    <col min="13572" max="13572" width="12.5833333333333" style="254" customWidth="1"/>
    <col min="13573" max="13574" width="14.4166666666667" style="254" customWidth="1"/>
    <col min="13575" max="13575" width="10.75" style="254" customWidth="1"/>
    <col min="13576" max="13821" width="9" style="254"/>
    <col min="13822" max="13822" width="6.41666666666667" style="254" customWidth="1"/>
    <col min="13823" max="13823" width="31.25" style="254" customWidth="1"/>
    <col min="13824" max="13824" width="42.75" style="254" customWidth="1"/>
    <col min="13825" max="13825" width="51" style="254" customWidth="1"/>
    <col min="13826" max="13826" width="17.75" style="254" customWidth="1"/>
    <col min="13827" max="13827" width="13.9166666666667" style="254" customWidth="1"/>
    <col min="13828" max="13828" width="12.5833333333333" style="254" customWidth="1"/>
    <col min="13829" max="13830" width="14.4166666666667" style="254" customWidth="1"/>
    <col min="13831" max="13831" width="10.75" style="254" customWidth="1"/>
    <col min="13832" max="14077" width="9" style="254"/>
    <col min="14078" max="14078" width="6.41666666666667" style="254" customWidth="1"/>
    <col min="14079" max="14079" width="31.25" style="254" customWidth="1"/>
    <col min="14080" max="14080" width="42.75" style="254" customWidth="1"/>
    <col min="14081" max="14081" width="51" style="254" customWidth="1"/>
    <col min="14082" max="14082" width="17.75" style="254" customWidth="1"/>
    <col min="14083" max="14083" width="13.9166666666667" style="254" customWidth="1"/>
    <col min="14084" max="14084" width="12.5833333333333" style="254" customWidth="1"/>
    <col min="14085" max="14086" width="14.4166666666667" style="254" customWidth="1"/>
    <col min="14087" max="14087" width="10.75" style="254" customWidth="1"/>
    <col min="14088" max="14333" width="9" style="254"/>
    <col min="14334" max="14334" width="6.41666666666667" style="254" customWidth="1"/>
    <col min="14335" max="14335" width="31.25" style="254" customWidth="1"/>
    <col min="14336" max="14336" width="42.75" style="254" customWidth="1"/>
    <col min="14337" max="14337" width="51" style="254" customWidth="1"/>
    <col min="14338" max="14338" width="17.75" style="254" customWidth="1"/>
    <col min="14339" max="14339" width="13.9166666666667" style="254" customWidth="1"/>
    <col min="14340" max="14340" width="12.5833333333333" style="254" customWidth="1"/>
    <col min="14341" max="14342" width="14.4166666666667" style="254" customWidth="1"/>
    <col min="14343" max="14343" width="10.75" style="254" customWidth="1"/>
    <col min="14344" max="14589" width="9" style="254"/>
    <col min="14590" max="14590" width="6.41666666666667" style="254" customWidth="1"/>
    <col min="14591" max="14591" width="31.25" style="254" customWidth="1"/>
    <col min="14592" max="14592" width="42.75" style="254" customWidth="1"/>
    <col min="14593" max="14593" width="51" style="254" customWidth="1"/>
    <col min="14594" max="14594" width="17.75" style="254" customWidth="1"/>
    <col min="14595" max="14595" width="13.9166666666667" style="254" customWidth="1"/>
    <col min="14596" max="14596" width="12.5833333333333" style="254" customWidth="1"/>
    <col min="14597" max="14598" width="14.4166666666667" style="254" customWidth="1"/>
    <col min="14599" max="14599" width="10.75" style="254" customWidth="1"/>
    <col min="14600" max="14845" width="9" style="254"/>
    <col min="14846" max="14846" width="6.41666666666667" style="254" customWidth="1"/>
    <col min="14847" max="14847" width="31.25" style="254" customWidth="1"/>
    <col min="14848" max="14848" width="42.75" style="254" customWidth="1"/>
    <col min="14849" max="14849" width="51" style="254" customWidth="1"/>
    <col min="14850" max="14850" width="17.75" style="254" customWidth="1"/>
    <col min="14851" max="14851" width="13.9166666666667" style="254" customWidth="1"/>
    <col min="14852" max="14852" width="12.5833333333333" style="254" customWidth="1"/>
    <col min="14853" max="14854" width="14.4166666666667" style="254" customWidth="1"/>
    <col min="14855" max="14855" width="10.75" style="254" customWidth="1"/>
    <col min="14856" max="15101" width="9" style="254"/>
    <col min="15102" max="15102" width="6.41666666666667" style="254" customWidth="1"/>
    <col min="15103" max="15103" width="31.25" style="254" customWidth="1"/>
    <col min="15104" max="15104" width="42.75" style="254" customWidth="1"/>
    <col min="15105" max="15105" width="51" style="254" customWidth="1"/>
    <col min="15106" max="15106" width="17.75" style="254" customWidth="1"/>
    <col min="15107" max="15107" width="13.9166666666667" style="254" customWidth="1"/>
    <col min="15108" max="15108" width="12.5833333333333" style="254" customWidth="1"/>
    <col min="15109" max="15110" width="14.4166666666667" style="254" customWidth="1"/>
    <col min="15111" max="15111" width="10.75" style="254" customWidth="1"/>
    <col min="15112" max="15357" width="9" style="254"/>
    <col min="15358" max="15358" width="6.41666666666667" style="254" customWidth="1"/>
    <col min="15359" max="15359" width="31.25" style="254" customWidth="1"/>
    <col min="15360" max="15360" width="42.75" style="254" customWidth="1"/>
    <col min="15361" max="15361" width="51" style="254" customWidth="1"/>
    <col min="15362" max="15362" width="17.75" style="254" customWidth="1"/>
    <col min="15363" max="15363" width="13.9166666666667" style="254" customWidth="1"/>
    <col min="15364" max="15364" width="12.5833333333333" style="254" customWidth="1"/>
    <col min="15365" max="15366" width="14.4166666666667" style="254" customWidth="1"/>
    <col min="15367" max="15367" width="10.75" style="254" customWidth="1"/>
    <col min="15368" max="15613" width="9" style="254"/>
    <col min="15614" max="15614" width="6.41666666666667" style="254" customWidth="1"/>
    <col min="15615" max="15615" width="31.25" style="254" customWidth="1"/>
    <col min="15616" max="15616" width="42.75" style="254" customWidth="1"/>
    <col min="15617" max="15617" width="51" style="254" customWidth="1"/>
    <col min="15618" max="15618" width="17.75" style="254" customWidth="1"/>
    <col min="15619" max="15619" width="13.9166666666667" style="254" customWidth="1"/>
    <col min="15620" max="15620" width="12.5833333333333" style="254" customWidth="1"/>
    <col min="15621" max="15622" width="14.4166666666667" style="254" customWidth="1"/>
    <col min="15623" max="15623" width="10.75" style="254" customWidth="1"/>
    <col min="15624" max="15869" width="9" style="254"/>
    <col min="15870" max="15870" width="6.41666666666667" style="254" customWidth="1"/>
    <col min="15871" max="15871" width="31.25" style="254" customWidth="1"/>
    <col min="15872" max="15872" width="42.75" style="254" customWidth="1"/>
    <col min="15873" max="15873" width="51" style="254" customWidth="1"/>
    <col min="15874" max="15874" width="17.75" style="254" customWidth="1"/>
    <col min="15875" max="15875" width="13.9166666666667" style="254" customWidth="1"/>
    <col min="15876" max="15876" width="12.5833333333333" style="254" customWidth="1"/>
    <col min="15877" max="15878" width="14.4166666666667" style="254" customWidth="1"/>
    <col min="15879" max="15879" width="10.75" style="254" customWidth="1"/>
    <col min="15880" max="16125" width="9" style="254"/>
    <col min="16126" max="16126" width="6.41666666666667" style="254" customWidth="1"/>
    <col min="16127" max="16127" width="31.25" style="254" customWidth="1"/>
    <col min="16128" max="16128" width="42.75" style="254" customWidth="1"/>
    <col min="16129" max="16129" width="51" style="254" customWidth="1"/>
    <col min="16130" max="16130" width="17.75" style="254" customWidth="1"/>
    <col min="16131" max="16131" width="13.9166666666667" style="254" customWidth="1"/>
    <col min="16132" max="16132" width="12.5833333333333" style="254" customWidth="1"/>
    <col min="16133" max="16134" width="14.4166666666667" style="254" customWidth="1"/>
    <col min="16135" max="16135" width="10.75" style="254" customWidth="1"/>
    <col min="16136" max="16384" width="9" style="254"/>
  </cols>
  <sheetData>
    <row r="1" ht="32.25" spans="1:5">
      <c r="A1" s="255" t="s">
        <v>272</v>
      </c>
      <c r="B1" s="256"/>
      <c r="C1" s="256"/>
      <c r="D1" s="256"/>
      <c r="E1" s="256"/>
    </row>
    <row r="2" ht="18.75" spans="1:5">
      <c r="A2" s="257"/>
      <c r="B2" s="258"/>
      <c r="C2" s="258"/>
      <c r="D2" s="258"/>
      <c r="E2" s="258"/>
    </row>
    <row r="3" customHeight="1" spans="1:5">
      <c r="A3" s="37" t="s">
        <v>164</v>
      </c>
      <c r="B3" s="38"/>
      <c r="C3" s="38"/>
      <c r="D3" s="38"/>
      <c r="E3" s="38"/>
    </row>
    <row r="4" s="247" customFormat="1" ht="18.75" spans="1:5">
      <c r="A4" s="39" t="s">
        <v>165</v>
      </c>
      <c r="B4" s="39" t="s">
        <v>166</v>
      </c>
      <c r="C4" s="39" t="s">
        <v>185</v>
      </c>
      <c r="D4" s="39" t="s">
        <v>273</v>
      </c>
      <c r="E4" s="39" t="s">
        <v>186</v>
      </c>
    </row>
    <row r="5" s="247" customFormat="1" ht="18.75" spans="1:5">
      <c r="A5" s="200">
        <v>1</v>
      </c>
      <c r="B5" s="259" t="s">
        <v>274</v>
      </c>
      <c r="C5" s="198" t="s">
        <v>275</v>
      </c>
      <c r="D5" s="196" t="s">
        <v>276</v>
      </c>
      <c r="E5" s="199">
        <v>2</v>
      </c>
    </row>
    <row r="6" ht="18.75" spans="1:5">
      <c r="A6" s="200">
        <v>2</v>
      </c>
      <c r="B6" s="259" t="s">
        <v>277</v>
      </c>
      <c r="C6" s="195" t="s">
        <v>278</v>
      </c>
      <c r="D6" s="196" t="s">
        <v>279</v>
      </c>
      <c r="E6" s="197">
        <f>8*2.4</f>
        <v>19.2</v>
      </c>
    </row>
    <row r="7" ht="18.75" spans="1:5">
      <c r="A7" s="200">
        <v>3</v>
      </c>
      <c r="B7" s="194" t="s">
        <v>181</v>
      </c>
      <c r="C7" s="198" t="s">
        <v>182</v>
      </c>
      <c r="D7" s="196" t="s">
        <v>280</v>
      </c>
      <c r="E7" s="199">
        <v>2</v>
      </c>
    </row>
    <row r="8" s="247" customFormat="1" spans="1:5">
      <c r="A8" s="53"/>
      <c r="B8" s="53"/>
      <c r="C8" s="53"/>
      <c r="D8" s="53"/>
      <c r="E8" s="53"/>
    </row>
    <row r="9" customHeight="1" spans="1:5">
      <c r="A9" s="54"/>
      <c r="B9" s="55"/>
      <c r="C9" s="55"/>
      <c r="D9" s="55"/>
      <c r="E9" s="55"/>
    </row>
    <row r="11" customHeight="1" spans="1:5">
      <c r="A11" s="37" t="s">
        <v>281</v>
      </c>
      <c r="B11" s="38"/>
      <c r="C11" s="38"/>
      <c r="D11" s="38"/>
      <c r="E11" s="38"/>
    </row>
    <row r="12" ht="17.75" customHeight="1" spans="1:5">
      <c r="A12" s="39" t="s">
        <v>165</v>
      </c>
      <c r="B12" s="39" t="s">
        <v>166</v>
      </c>
      <c r="C12" s="56" t="s">
        <v>185</v>
      </c>
      <c r="D12" s="57"/>
      <c r="E12" s="39" t="s">
        <v>186</v>
      </c>
    </row>
    <row r="13" ht="18.75" spans="1:5">
      <c r="A13" s="58" t="s">
        <v>187</v>
      </c>
      <c r="B13" s="59"/>
      <c r="C13" s="59"/>
      <c r="D13" s="59"/>
      <c r="E13" s="59"/>
    </row>
    <row r="14" s="248" customFormat="1" ht="18.75" spans="1:5">
      <c r="A14" s="200">
        <v>1</v>
      </c>
      <c r="B14" s="201" t="s">
        <v>188</v>
      </c>
      <c r="C14" s="201" t="s">
        <v>189</v>
      </c>
      <c r="D14" s="202"/>
      <c r="E14" s="203">
        <v>1</v>
      </c>
    </row>
    <row r="15" s="249" customFormat="1" ht="18.75" spans="1:5">
      <c r="A15" s="200">
        <v>2</v>
      </c>
      <c r="B15" s="195" t="s">
        <v>282</v>
      </c>
      <c r="C15" s="201"/>
      <c r="D15" s="202"/>
      <c r="E15" s="260">
        <v>4</v>
      </c>
    </row>
    <row r="16" s="249" customFormat="1" ht="18.75" spans="1:5">
      <c r="A16" s="200">
        <v>3</v>
      </c>
      <c r="B16" s="195" t="s">
        <v>195</v>
      </c>
      <c r="C16" s="201"/>
      <c r="D16" s="202"/>
      <c r="E16" s="203">
        <v>2</v>
      </c>
    </row>
    <row r="17" s="249" customFormat="1" ht="18.75" spans="1:5">
      <c r="A17" s="200">
        <v>6</v>
      </c>
      <c r="B17" s="201" t="s">
        <v>198</v>
      </c>
      <c r="C17" s="201"/>
      <c r="D17" s="202"/>
      <c r="E17" s="203">
        <v>2</v>
      </c>
    </row>
    <row r="18" s="249" customFormat="1" ht="18.75" spans="1:5">
      <c r="A18" s="200">
        <v>7</v>
      </c>
      <c r="B18" s="201" t="s">
        <v>201</v>
      </c>
      <c r="C18" s="201"/>
      <c r="D18" s="202"/>
      <c r="E18" s="203">
        <v>1</v>
      </c>
    </row>
    <row r="19" s="249" customFormat="1" ht="18.75" spans="1:5">
      <c r="A19" s="200">
        <v>8</v>
      </c>
      <c r="B19" s="201" t="s">
        <v>202</v>
      </c>
      <c r="C19" s="201"/>
      <c r="D19" s="202"/>
      <c r="E19" s="203">
        <v>1</v>
      </c>
    </row>
    <row r="20" s="249" customFormat="1" ht="18.75" spans="1:5">
      <c r="A20" s="200">
        <v>9</v>
      </c>
      <c r="B20" s="149" t="s">
        <v>283</v>
      </c>
      <c r="C20" s="201" t="s">
        <v>206</v>
      </c>
      <c r="D20" s="202"/>
      <c r="E20" s="206">
        <v>2</v>
      </c>
    </row>
    <row r="21" s="249" customFormat="1" ht="18.75" spans="1:5">
      <c r="A21" s="200">
        <v>10</v>
      </c>
      <c r="B21" s="201" t="s">
        <v>207</v>
      </c>
      <c r="C21" s="201"/>
      <c r="D21" s="202"/>
      <c r="E21" s="206">
        <v>4</v>
      </c>
    </row>
    <row r="22" s="249" customFormat="1" ht="18.75" spans="1:5">
      <c r="A22" s="200">
        <v>11</v>
      </c>
      <c r="B22" s="201" t="s">
        <v>208</v>
      </c>
      <c r="C22" s="201" t="s">
        <v>209</v>
      </c>
      <c r="D22" s="202"/>
      <c r="E22" s="203">
        <v>2</v>
      </c>
    </row>
    <row r="23" s="249" customFormat="1" ht="18.75" spans="1:5">
      <c r="A23" s="200">
        <v>12</v>
      </c>
      <c r="B23" s="201" t="s">
        <v>210</v>
      </c>
      <c r="C23" s="201"/>
      <c r="D23" s="202"/>
      <c r="E23" s="207">
        <v>1</v>
      </c>
    </row>
    <row r="24" s="249" customFormat="1" ht="18.75" spans="1:5">
      <c r="A24" s="200">
        <v>13</v>
      </c>
      <c r="B24" s="201" t="s">
        <v>211</v>
      </c>
      <c r="C24" s="201"/>
      <c r="D24" s="202"/>
      <c r="E24" s="199">
        <v>1</v>
      </c>
    </row>
    <row r="25" s="249" customFormat="1" ht="18.75" spans="1:5">
      <c r="A25" s="200">
        <v>14</v>
      </c>
      <c r="B25" s="201" t="s">
        <v>213</v>
      </c>
      <c r="C25" s="201"/>
      <c r="D25" s="202"/>
      <c r="E25" s="208">
        <v>1</v>
      </c>
    </row>
    <row r="26" ht="18.75" spans="1:5">
      <c r="A26" s="200">
        <v>15</v>
      </c>
      <c r="B26" s="149" t="s">
        <v>284</v>
      </c>
      <c r="C26" s="150" t="s">
        <v>285</v>
      </c>
      <c r="D26" s="151"/>
      <c r="E26" s="152">
        <v>6</v>
      </c>
    </row>
    <row r="27" customHeight="1" spans="1:5">
      <c r="A27" s="153">
        <v>16</v>
      </c>
      <c r="B27" s="154" t="s">
        <v>286</v>
      </c>
      <c r="C27" s="150" t="s">
        <v>287</v>
      </c>
      <c r="D27" s="151"/>
      <c r="E27" s="155">
        <v>1</v>
      </c>
    </row>
    <row r="28" spans="1:5">
      <c r="A28" s="156"/>
      <c r="B28" s="157"/>
      <c r="C28" s="158" t="s">
        <v>288</v>
      </c>
      <c r="D28" s="159"/>
      <c r="E28" s="160">
        <v>8</v>
      </c>
    </row>
    <row r="29" spans="1:5">
      <c r="A29" s="86"/>
      <c r="B29" s="87"/>
      <c r="C29" s="87"/>
      <c r="D29" s="87"/>
      <c r="E29" s="87"/>
    </row>
    <row r="30" ht="18.75" spans="1:5">
      <c r="A30" s="88" t="s">
        <v>223</v>
      </c>
      <c r="B30" s="89"/>
      <c r="C30" s="89"/>
      <c r="D30" s="89"/>
      <c r="E30" s="89"/>
    </row>
    <row r="31" customHeight="1" spans="1:5">
      <c r="A31" s="153">
        <v>1</v>
      </c>
      <c r="B31" s="154" t="s">
        <v>224</v>
      </c>
      <c r="C31" s="75" t="s">
        <v>225</v>
      </c>
      <c r="D31" s="76"/>
      <c r="E31" s="90">
        <v>24</v>
      </c>
    </row>
    <row r="32" customHeight="1" spans="1:5">
      <c r="A32" s="261"/>
      <c r="B32" s="262"/>
      <c r="C32" s="75" t="s">
        <v>226</v>
      </c>
      <c r="D32" s="76"/>
      <c r="E32" s="263">
        <v>8</v>
      </c>
    </row>
    <row r="33" customHeight="1" spans="1:5">
      <c r="A33" s="261"/>
      <c r="B33" s="262"/>
      <c r="C33" s="75" t="s">
        <v>227</v>
      </c>
      <c r="D33" s="76"/>
      <c r="E33" s="78">
        <v>1</v>
      </c>
    </row>
    <row r="34" customHeight="1" spans="1:5">
      <c r="A34" s="261"/>
      <c r="B34" s="262"/>
      <c r="C34" s="75" t="s">
        <v>228</v>
      </c>
      <c r="D34" s="76"/>
      <c r="E34" s="264">
        <v>1</v>
      </c>
    </row>
    <row r="35" customHeight="1" spans="1:5">
      <c r="A35" s="261"/>
      <c r="B35" s="262"/>
      <c r="C35" s="75" t="s">
        <v>229</v>
      </c>
      <c r="D35" s="76"/>
      <c r="E35" s="78">
        <v>1</v>
      </c>
    </row>
    <row r="36" customHeight="1" spans="1:5">
      <c r="A36" s="156"/>
      <c r="B36" s="157"/>
      <c r="C36" s="75" t="s">
        <v>230</v>
      </c>
      <c r="D36" s="76"/>
      <c r="E36" s="78">
        <v>1</v>
      </c>
    </row>
    <row r="37" customHeight="1" spans="1:5">
      <c r="A37" s="161">
        <v>2</v>
      </c>
      <c r="B37" s="162" t="s">
        <v>289</v>
      </c>
      <c r="C37" s="163" t="s">
        <v>290</v>
      </c>
      <c r="D37" s="164"/>
      <c r="E37" s="111">
        <v>1</v>
      </c>
    </row>
    <row r="38" ht="17.25" customHeight="1" spans="1:5">
      <c r="A38" s="165"/>
      <c r="B38" s="166"/>
      <c r="C38" s="75" t="s">
        <v>291</v>
      </c>
      <c r="D38" s="76"/>
      <c r="E38" s="111">
        <v>1</v>
      </c>
    </row>
    <row r="39" ht="18.75" spans="1:5">
      <c r="A39" s="110">
        <v>3</v>
      </c>
      <c r="B39" s="70" t="s">
        <v>292</v>
      </c>
      <c r="C39" s="75"/>
      <c r="D39" s="76"/>
      <c r="E39" s="167">
        <v>2</v>
      </c>
    </row>
    <row r="40" ht="18.75" spans="1:5">
      <c r="A40" s="110">
        <v>4</v>
      </c>
      <c r="B40" s="70" t="s">
        <v>293</v>
      </c>
      <c r="C40" s="75"/>
      <c r="D40" s="76"/>
      <c r="E40" s="167">
        <v>2</v>
      </c>
    </row>
    <row r="41" ht="18.75" spans="1:5">
      <c r="A41" s="110">
        <v>5</v>
      </c>
      <c r="B41" s="70" t="s">
        <v>245</v>
      </c>
      <c r="C41" s="75"/>
      <c r="D41" s="76"/>
      <c r="E41" s="111">
        <v>2</v>
      </c>
    </row>
    <row r="42" ht="18.75" spans="1:5">
      <c r="A42" s="110">
        <v>6</v>
      </c>
      <c r="B42" s="70" t="s">
        <v>294</v>
      </c>
      <c r="C42" s="75"/>
      <c r="D42" s="76"/>
      <c r="E42" s="111">
        <v>1</v>
      </c>
    </row>
    <row r="43" ht="18.75" spans="1:5">
      <c r="A43" s="110">
        <v>7</v>
      </c>
      <c r="B43" s="70" t="s">
        <v>246</v>
      </c>
      <c r="C43" s="75"/>
      <c r="D43" s="76"/>
      <c r="E43" s="112">
        <v>1</v>
      </c>
    </row>
    <row r="44" spans="1:5">
      <c r="A44" s="86"/>
      <c r="B44" s="87"/>
      <c r="C44" s="87"/>
      <c r="D44" s="87"/>
      <c r="E44" s="87"/>
    </row>
    <row r="45" ht="18.75" spans="1:5">
      <c r="A45" s="88" t="s">
        <v>249</v>
      </c>
      <c r="B45" s="89"/>
      <c r="C45" s="89"/>
      <c r="D45" s="89"/>
      <c r="E45" s="89"/>
    </row>
    <row r="46" ht="18.75" spans="1:5">
      <c r="A46" s="110">
        <v>1</v>
      </c>
      <c r="B46" s="168" t="s">
        <v>295</v>
      </c>
      <c r="C46" s="169"/>
      <c r="D46" s="170"/>
      <c r="E46" s="78">
        <v>1</v>
      </c>
    </row>
    <row r="47" s="249" customFormat="1" customHeight="1" spans="1:5">
      <c r="A47" s="110">
        <v>2</v>
      </c>
      <c r="B47" s="201" t="s">
        <v>255</v>
      </c>
      <c r="C47" s="201" t="s">
        <v>296</v>
      </c>
      <c r="D47" s="202"/>
      <c r="E47" s="224">
        <v>4</v>
      </c>
    </row>
    <row r="48" s="249" customFormat="1" ht="18.75" spans="1:5">
      <c r="A48" s="110">
        <v>3</v>
      </c>
      <c r="B48" s="201" t="s">
        <v>257</v>
      </c>
      <c r="C48" s="220"/>
      <c r="D48" s="221"/>
      <c r="E48" s="224">
        <v>16</v>
      </c>
    </row>
    <row r="49" s="249" customFormat="1" ht="18.75" spans="1:5">
      <c r="A49" s="110">
        <v>4</v>
      </c>
      <c r="B49" s="201" t="s">
        <v>261</v>
      </c>
      <c r="C49" s="220" t="s">
        <v>297</v>
      </c>
      <c r="D49" s="221"/>
      <c r="E49" s="265">
        <v>20</v>
      </c>
    </row>
    <row r="50" s="249" customFormat="1" ht="18.75" spans="1:5">
      <c r="A50" s="110">
        <v>5</v>
      </c>
      <c r="B50" s="201" t="s">
        <v>298</v>
      </c>
      <c r="C50" s="220"/>
      <c r="D50" s="221"/>
      <c r="E50" s="203">
        <v>1</v>
      </c>
    </row>
    <row r="51" ht="18.75" spans="1:5">
      <c r="A51" s="110">
        <v>6</v>
      </c>
      <c r="B51" s="70" t="s">
        <v>246</v>
      </c>
      <c r="C51" s="75"/>
      <c r="D51" s="76"/>
      <c r="E51" s="112">
        <v>1</v>
      </c>
    </row>
    <row r="52" spans="1:5">
      <c r="A52" s="86"/>
      <c r="B52" s="87"/>
      <c r="C52" s="87"/>
      <c r="D52" s="87"/>
      <c r="E52" s="87"/>
    </row>
    <row r="53" customHeight="1" spans="1:5">
      <c r="A53" s="171"/>
      <c r="B53" s="172"/>
      <c r="C53" s="172"/>
      <c r="D53" s="172"/>
      <c r="E53" s="173"/>
    </row>
    <row r="55" customHeight="1" spans="1:5">
      <c r="A55" s="37" t="s">
        <v>263</v>
      </c>
      <c r="B55" s="38"/>
      <c r="C55" s="38"/>
      <c r="D55" s="38"/>
      <c r="E55" s="38"/>
    </row>
    <row r="56" customHeight="1" spans="1:5">
      <c r="A56" s="39" t="s">
        <v>165</v>
      </c>
      <c r="B56" s="39" t="s">
        <v>166</v>
      </c>
      <c r="C56" s="56" t="s">
        <v>167</v>
      </c>
      <c r="D56" s="57"/>
      <c r="E56" s="39" t="s">
        <v>169</v>
      </c>
    </row>
    <row r="57" ht="18.75" spans="1:5">
      <c r="A57" s="129" t="s">
        <v>264</v>
      </c>
      <c r="B57" s="130"/>
      <c r="C57" s="130"/>
      <c r="D57" s="130"/>
      <c r="E57" s="130"/>
    </row>
    <row r="58" ht="18.75" spans="1:5">
      <c r="A58" s="131">
        <v>1</v>
      </c>
      <c r="B58" s="132" t="s">
        <v>265</v>
      </c>
      <c r="C58" s="133"/>
      <c r="D58" s="134"/>
      <c r="E58" s="135">
        <v>1</v>
      </c>
    </row>
    <row r="59" ht="18.75" spans="1:5">
      <c r="A59" s="131">
        <v>2</v>
      </c>
      <c r="B59" s="139" t="s">
        <v>267</v>
      </c>
      <c r="C59" s="137"/>
      <c r="D59" s="138"/>
      <c r="E59" s="135">
        <v>2</v>
      </c>
    </row>
    <row r="60" ht="18.75" spans="1:5">
      <c r="A60" s="131">
        <v>3</v>
      </c>
      <c r="B60" s="139" t="s">
        <v>269</v>
      </c>
      <c r="C60" s="137"/>
      <c r="D60" s="138"/>
      <c r="E60" s="135">
        <v>1</v>
      </c>
    </row>
    <row r="61" ht="18.75" spans="1:5">
      <c r="A61" s="131">
        <v>4</v>
      </c>
      <c r="B61" s="139" t="s">
        <v>271</v>
      </c>
      <c r="C61" s="137"/>
      <c r="D61" s="138"/>
      <c r="E61" s="135">
        <v>1</v>
      </c>
    </row>
    <row r="62" spans="1:5">
      <c r="A62" s="140"/>
      <c r="B62" s="140"/>
      <c r="C62" s="140"/>
      <c r="D62" s="140"/>
      <c r="E62" s="140"/>
    </row>
    <row r="63" customHeight="1" spans="1:5">
      <c r="A63" s="54"/>
      <c r="B63" s="55"/>
      <c r="C63" s="55"/>
      <c r="D63" s="55"/>
      <c r="E63" s="55"/>
    </row>
  </sheetData>
  <mergeCells count="60">
    <mergeCell ref="A1:E1"/>
    <mergeCell ref="A3:E3"/>
    <mergeCell ref="A8:E8"/>
    <mergeCell ref="A9:E9"/>
    <mergeCell ref="A11:E11"/>
    <mergeCell ref="C12:D12"/>
    <mergeCell ref="A13:E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A29:E29"/>
    <mergeCell ref="A30:E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44:E44"/>
    <mergeCell ref="A45:E45"/>
    <mergeCell ref="C46:D46"/>
    <mergeCell ref="C47:D47"/>
    <mergeCell ref="C48:D48"/>
    <mergeCell ref="C49:D49"/>
    <mergeCell ref="C50:D50"/>
    <mergeCell ref="C51:D51"/>
    <mergeCell ref="A52:E52"/>
    <mergeCell ref="A53:E53"/>
    <mergeCell ref="A55:E55"/>
    <mergeCell ref="C56:D56"/>
    <mergeCell ref="A57:E57"/>
    <mergeCell ref="C59:D59"/>
    <mergeCell ref="C60:D60"/>
    <mergeCell ref="A62:E62"/>
    <mergeCell ref="A63:E63"/>
    <mergeCell ref="A27:A28"/>
    <mergeCell ref="A31:A36"/>
    <mergeCell ref="A37:A38"/>
    <mergeCell ref="B27:B28"/>
    <mergeCell ref="B31:B36"/>
    <mergeCell ref="B37:B38"/>
  </mergeCells>
  <printOptions horizontalCentered="1"/>
  <pageMargins left="0.529861111111111" right="0.389583333333333" top="0.826388888888889" bottom="0.786805555555556" header="0.511111111111111" footer="0.511111111111111"/>
  <pageSetup paperSize="9" scale="57" fitToHeight="0" orientation="portrait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I13" sqref="I13"/>
    </sheetView>
  </sheetViews>
  <sheetFormatPr defaultColWidth="9" defaultRowHeight="14.25" outlineLevelCol="6"/>
  <cols>
    <col min="1" max="1" width="4.66666666666667" customWidth="1"/>
    <col min="2" max="2" width="25.75" customWidth="1"/>
    <col min="3" max="3" width="9.91666666666667" customWidth="1"/>
    <col min="4" max="4" width="16.8333333333333" customWidth="1"/>
    <col min="5" max="5" width="11.1666666666667" customWidth="1"/>
    <col min="6" max="6" width="4.66666666666667" customWidth="1"/>
    <col min="7" max="7" width="32.75" customWidth="1"/>
  </cols>
  <sheetData>
    <row r="1" ht="20.25" spans="1:7">
      <c r="A1" s="228" t="s">
        <v>299</v>
      </c>
      <c r="B1" s="228"/>
      <c r="C1" s="228"/>
      <c r="D1" s="228"/>
      <c r="E1" s="228"/>
      <c r="F1" s="228"/>
      <c r="G1" s="228"/>
    </row>
    <row r="2" spans="1:7">
      <c r="A2" s="229" t="s">
        <v>300</v>
      </c>
      <c r="B2" s="230" t="s">
        <v>301</v>
      </c>
      <c r="C2" s="229" t="s">
        <v>302</v>
      </c>
      <c r="D2" s="231" t="s">
        <v>303</v>
      </c>
      <c r="E2" s="229" t="s">
        <v>304</v>
      </c>
      <c r="F2" s="229" t="s">
        <v>305</v>
      </c>
      <c r="G2" s="229" t="s">
        <v>306</v>
      </c>
    </row>
    <row r="3" spans="1:7">
      <c r="A3" s="229"/>
      <c r="B3" s="232"/>
      <c r="C3" s="229"/>
      <c r="D3" s="231"/>
      <c r="E3" s="229"/>
      <c r="F3" s="229"/>
      <c r="G3" s="229"/>
    </row>
    <row r="4" spans="1:7">
      <c r="A4" s="229" t="s">
        <v>307</v>
      </c>
      <c r="B4" s="233" t="s">
        <v>308</v>
      </c>
      <c r="C4" s="229"/>
      <c r="D4" s="231"/>
      <c r="E4" s="229"/>
      <c r="F4" s="229"/>
      <c r="G4" s="234"/>
    </row>
    <row r="5" spans="1:7">
      <c r="A5" s="235">
        <v>1</v>
      </c>
      <c r="B5" s="236" t="s">
        <v>309</v>
      </c>
      <c r="C5" s="235" t="s">
        <v>310</v>
      </c>
      <c r="D5" s="235" t="s">
        <v>311</v>
      </c>
      <c r="E5" s="237">
        <v>1</v>
      </c>
      <c r="F5" s="237" t="s">
        <v>312</v>
      </c>
      <c r="G5" s="238" t="s">
        <v>313</v>
      </c>
    </row>
    <row r="6" spans="1:7">
      <c r="A6" s="235">
        <v>2</v>
      </c>
      <c r="B6" s="239" t="s">
        <v>314</v>
      </c>
      <c r="C6" s="235" t="s">
        <v>315</v>
      </c>
      <c r="D6" s="235" t="s">
        <v>316</v>
      </c>
      <c r="E6" s="240">
        <v>1</v>
      </c>
      <c r="F6" s="240" t="s">
        <v>312</v>
      </c>
      <c r="G6" s="236" t="s">
        <v>317</v>
      </c>
    </row>
    <row r="7" spans="1:7">
      <c r="A7" s="235">
        <v>3</v>
      </c>
      <c r="B7" s="241" t="s">
        <v>318</v>
      </c>
      <c r="C7" s="235" t="s">
        <v>319</v>
      </c>
      <c r="D7" s="235" t="s">
        <v>320</v>
      </c>
      <c r="E7" s="235">
        <v>1</v>
      </c>
      <c r="F7" s="235" t="s">
        <v>321</v>
      </c>
      <c r="G7" s="238" t="s">
        <v>322</v>
      </c>
    </row>
    <row r="8" spans="1:7">
      <c r="A8" s="235">
        <v>4</v>
      </c>
      <c r="B8" s="241" t="s">
        <v>323</v>
      </c>
      <c r="C8" s="235" t="s">
        <v>324</v>
      </c>
      <c r="D8" s="235" t="s">
        <v>325</v>
      </c>
      <c r="E8" s="235">
        <v>1</v>
      </c>
      <c r="F8" s="235" t="s">
        <v>326</v>
      </c>
      <c r="G8" s="238"/>
    </row>
    <row r="9" ht="25.5" spans="1:7">
      <c r="A9" s="229" t="s">
        <v>327</v>
      </c>
      <c r="B9" s="233" t="s">
        <v>328</v>
      </c>
      <c r="C9" s="229"/>
      <c r="D9" s="229"/>
      <c r="E9" s="229"/>
      <c r="F9" s="229"/>
      <c r="G9" s="238"/>
    </row>
    <row r="10" spans="1:7">
      <c r="A10" s="235">
        <v>1</v>
      </c>
      <c r="B10" s="241" t="s">
        <v>329</v>
      </c>
      <c r="C10" s="235" t="s">
        <v>310</v>
      </c>
      <c r="D10" s="235" t="s">
        <v>330</v>
      </c>
      <c r="E10" s="235">
        <v>4</v>
      </c>
      <c r="F10" s="235" t="s">
        <v>331</v>
      </c>
      <c r="G10" s="238" t="s">
        <v>332</v>
      </c>
    </row>
    <row r="11" spans="1:7">
      <c r="A11" s="235">
        <v>2</v>
      </c>
      <c r="B11" s="239" t="s">
        <v>314</v>
      </c>
      <c r="C11" s="235" t="s">
        <v>315</v>
      </c>
      <c r="D11" s="235" t="s">
        <v>316</v>
      </c>
      <c r="E11" s="240">
        <v>1</v>
      </c>
      <c r="F11" s="240" t="s">
        <v>312</v>
      </c>
      <c r="G11" s="236" t="s">
        <v>317</v>
      </c>
    </row>
    <row r="12" spans="1:7">
      <c r="A12" s="235">
        <v>3</v>
      </c>
      <c r="B12" s="241" t="s">
        <v>318</v>
      </c>
      <c r="C12" s="235" t="s">
        <v>319</v>
      </c>
      <c r="D12" s="235" t="s">
        <v>320</v>
      </c>
      <c r="E12" s="235">
        <v>1</v>
      </c>
      <c r="F12" s="235" t="s">
        <v>321</v>
      </c>
      <c r="G12" s="238" t="s">
        <v>322</v>
      </c>
    </row>
    <row r="13" spans="1:7">
      <c r="A13" s="235">
        <v>4</v>
      </c>
      <c r="B13" s="241" t="s">
        <v>323</v>
      </c>
      <c r="C13" s="235" t="s">
        <v>324</v>
      </c>
      <c r="D13" s="235" t="s">
        <v>325</v>
      </c>
      <c r="E13" s="235">
        <v>1</v>
      </c>
      <c r="F13" s="235" t="s">
        <v>326</v>
      </c>
      <c r="G13" s="238"/>
    </row>
    <row r="14" ht="30" spans="1:7">
      <c r="A14" s="242" t="s">
        <v>333</v>
      </c>
      <c r="B14" s="233" t="s">
        <v>334</v>
      </c>
      <c r="C14" s="243"/>
      <c r="D14" s="243"/>
      <c r="E14" s="243"/>
      <c r="F14" s="243"/>
      <c r="G14" s="234"/>
    </row>
    <row r="15" spans="1:7">
      <c r="A15" s="244">
        <v>1</v>
      </c>
      <c r="B15" s="245" t="s">
        <v>335</v>
      </c>
      <c r="C15" s="244" t="s">
        <v>310</v>
      </c>
      <c r="D15" s="244" t="s">
        <v>336</v>
      </c>
      <c r="E15" s="244">
        <v>8</v>
      </c>
      <c r="F15" s="244" t="s">
        <v>337</v>
      </c>
      <c r="G15" s="238" t="s">
        <v>332</v>
      </c>
    </row>
    <row r="16" spans="1:7">
      <c r="A16" s="244">
        <v>2</v>
      </c>
      <c r="B16" s="245" t="s">
        <v>338</v>
      </c>
      <c r="C16" s="244" t="s">
        <v>315</v>
      </c>
      <c r="D16" s="244" t="s">
        <v>316</v>
      </c>
      <c r="E16" s="246">
        <v>1</v>
      </c>
      <c r="F16" s="246" t="s">
        <v>339</v>
      </c>
      <c r="G16" s="236" t="s">
        <v>317</v>
      </c>
    </row>
    <row r="17" spans="1:7">
      <c r="A17" s="244">
        <v>3</v>
      </c>
      <c r="B17" s="245" t="s">
        <v>340</v>
      </c>
      <c r="C17" s="244" t="s">
        <v>319</v>
      </c>
      <c r="D17" s="244" t="s">
        <v>320</v>
      </c>
      <c r="E17" s="244">
        <v>1</v>
      </c>
      <c r="F17" s="244" t="s">
        <v>341</v>
      </c>
      <c r="G17" s="238" t="s">
        <v>322</v>
      </c>
    </row>
    <row r="18" spans="1:7">
      <c r="A18" s="244">
        <v>4</v>
      </c>
      <c r="B18" s="245" t="s">
        <v>342</v>
      </c>
      <c r="C18" s="244" t="s">
        <v>343</v>
      </c>
      <c r="D18" s="244" t="s">
        <v>325</v>
      </c>
      <c r="E18" s="244">
        <v>1</v>
      </c>
      <c r="F18" s="244" t="s">
        <v>344</v>
      </c>
      <c r="G18" s="238" t="s">
        <v>345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7"/>
  <sheetViews>
    <sheetView zoomScale="80" zoomScaleNormal="80" workbookViewId="0">
      <selection activeCell="A1" sqref="A1:E1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6666666666667" style="30" customWidth="1"/>
    <col min="4" max="4" width="40.6666666666667" style="31" customWidth="1"/>
    <col min="5" max="5" width="14.3333333333333" style="30" customWidth="1"/>
    <col min="6" max="6" width="14.3333333333333" style="32" customWidth="1"/>
    <col min="7" max="7" width="10.75" style="32" customWidth="1"/>
    <col min="8" max="253" width="9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6666666666667" style="32" customWidth="1"/>
    <col min="261" max="261" width="14.4166666666667" style="32" customWidth="1"/>
    <col min="262" max="262" width="14.3333333333333" style="32" customWidth="1"/>
    <col min="263" max="263" width="10.75" style="32" customWidth="1"/>
    <col min="264" max="509" width="9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6666666666667" style="32" customWidth="1"/>
    <col min="517" max="517" width="14.4166666666667" style="32" customWidth="1"/>
    <col min="518" max="518" width="14.3333333333333" style="32" customWidth="1"/>
    <col min="519" max="519" width="10.75" style="32" customWidth="1"/>
    <col min="520" max="765" width="9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6666666666667" style="32" customWidth="1"/>
    <col min="773" max="773" width="14.4166666666667" style="32" customWidth="1"/>
    <col min="774" max="774" width="14.3333333333333" style="32" customWidth="1"/>
    <col min="775" max="775" width="10.75" style="32" customWidth="1"/>
    <col min="776" max="1021" width="9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6666666666667" style="32" customWidth="1"/>
    <col min="1029" max="1029" width="14.4166666666667" style="32" customWidth="1"/>
    <col min="1030" max="1030" width="14.3333333333333" style="32" customWidth="1"/>
    <col min="1031" max="1031" width="10.75" style="32" customWidth="1"/>
    <col min="1032" max="1277" width="9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6666666666667" style="32" customWidth="1"/>
    <col min="1285" max="1285" width="14.4166666666667" style="32" customWidth="1"/>
    <col min="1286" max="1286" width="14.3333333333333" style="32" customWidth="1"/>
    <col min="1287" max="1287" width="10.75" style="32" customWidth="1"/>
    <col min="1288" max="1533" width="9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6666666666667" style="32" customWidth="1"/>
    <col min="1541" max="1541" width="14.4166666666667" style="32" customWidth="1"/>
    <col min="1542" max="1542" width="14.3333333333333" style="32" customWidth="1"/>
    <col min="1543" max="1543" width="10.75" style="32" customWidth="1"/>
    <col min="1544" max="1789" width="9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6666666666667" style="32" customWidth="1"/>
    <col min="1797" max="1797" width="14.4166666666667" style="32" customWidth="1"/>
    <col min="1798" max="1798" width="14.3333333333333" style="32" customWidth="1"/>
    <col min="1799" max="1799" width="10.75" style="32" customWidth="1"/>
    <col min="1800" max="2045" width="9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6666666666667" style="32" customWidth="1"/>
    <col min="2053" max="2053" width="14.4166666666667" style="32" customWidth="1"/>
    <col min="2054" max="2054" width="14.3333333333333" style="32" customWidth="1"/>
    <col min="2055" max="2055" width="10.75" style="32" customWidth="1"/>
    <col min="2056" max="2301" width="9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6666666666667" style="32" customWidth="1"/>
    <col min="2309" max="2309" width="14.4166666666667" style="32" customWidth="1"/>
    <col min="2310" max="2310" width="14.3333333333333" style="32" customWidth="1"/>
    <col min="2311" max="2311" width="10.75" style="32" customWidth="1"/>
    <col min="2312" max="2557" width="9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6666666666667" style="32" customWidth="1"/>
    <col min="2565" max="2565" width="14.4166666666667" style="32" customWidth="1"/>
    <col min="2566" max="2566" width="14.3333333333333" style="32" customWidth="1"/>
    <col min="2567" max="2567" width="10.75" style="32" customWidth="1"/>
    <col min="2568" max="2813" width="9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6666666666667" style="32" customWidth="1"/>
    <col min="2821" max="2821" width="14.4166666666667" style="32" customWidth="1"/>
    <col min="2822" max="2822" width="14.3333333333333" style="32" customWidth="1"/>
    <col min="2823" max="2823" width="10.75" style="32" customWidth="1"/>
    <col min="2824" max="3069" width="9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6666666666667" style="32" customWidth="1"/>
    <col min="3077" max="3077" width="14.4166666666667" style="32" customWidth="1"/>
    <col min="3078" max="3078" width="14.3333333333333" style="32" customWidth="1"/>
    <col min="3079" max="3079" width="10.75" style="32" customWidth="1"/>
    <col min="3080" max="3325" width="9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6666666666667" style="32" customWidth="1"/>
    <col min="3333" max="3333" width="14.4166666666667" style="32" customWidth="1"/>
    <col min="3334" max="3334" width="14.3333333333333" style="32" customWidth="1"/>
    <col min="3335" max="3335" width="10.75" style="32" customWidth="1"/>
    <col min="3336" max="3581" width="9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6666666666667" style="32" customWidth="1"/>
    <col min="3589" max="3589" width="14.4166666666667" style="32" customWidth="1"/>
    <col min="3590" max="3590" width="14.3333333333333" style="32" customWidth="1"/>
    <col min="3591" max="3591" width="10.75" style="32" customWidth="1"/>
    <col min="3592" max="3837" width="9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6666666666667" style="32" customWidth="1"/>
    <col min="3845" max="3845" width="14.4166666666667" style="32" customWidth="1"/>
    <col min="3846" max="3846" width="14.3333333333333" style="32" customWidth="1"/>
    <col min="3847" max="3847" width="10.75" style="32" customWidth="1"/>
    <col min="3848" max="4093" width="9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6666666666667" style="32" customWidth="1"/>
    <col min="4101" max="4101" width="14.4166666666667" style="32" customWidth="1"/>
    <col min="4102" max="4102" width="14.3333333333333" style="32" customWidth="1"/>
    <col min="4103" max="4103" width="10.75" style="32" customWidth="1"/>
    <col min="4104" max="4349" width="9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6666666666667" style="32" customWidth="1"/>
    <col min="4357" max="4357" width="14.4166666666667" style="32" customWidth="1"/>
    <col min="4358" max="4358" width="14.3333333333333" style="32" customWidth="1"/>
    <col min="4359" max="4359" width="10.75" style="32" customWidth="1"/>
    <col min="4360" max="4605" width="9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6666666666667" style="32" customWidth="1"/>
    <col min="4613" max="4613" width="14.4166666666667" style="32" customWidth="1"/>
    <col min="4614" max="4614" width="14.3333333333333" style="32" customWidth="1"/>
    <col min="4615" max="4615" width="10.75" style="32" customWidth="1"/>
    <col min="4616" max="4861" width="9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6666666666667" style="32" customWidth="1"/>
    <col min="4869" max="4869" width="14.4166666666667" style="32" customWidth="1"/>
    <col min="4870" max="4870" width="14.3333333333333" style="32" customWidth="1"/>
    <col min="4871" max="4871" width="10.75" style="32" customWidth="1"/>
    <col min="4872" max="5117" width="9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6666666666667" style="32" customWidth="1"/>
    <col min="5125" max="5125" width="14.4166666666667" style="32" customWidth="1"/>
    <col min="5126" max="5126" width="14.3333333333333" style="32" customWidth="1"/>
    <col min="5127" max="5127" width="10.75" style="32" customWidth="1"/>
    <col min="5128" max="5373" width="9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6666666666667" style="32" customWidth="1"/>
    <col min="5381" max="5381" width="14.4166666666667" style="32" customWidth="1"/>
    <col min="5382" max="5382" width="14.3333333333333" style="32" customWidth="1"/>
    <col min="5383" max="5383" width="10.75" style="32" customWidth="1"/>
    <col min="5384" max="5629" width="9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6666666666667" style="32" customWidth="1"/>
    <col min="5637" max="5637" width="14.4166666666667" style="32" customWidth="1"/>
    <col min="5638" max="5638" width="14.3333333333333" style="32" customWidth="1"/>
    <col min="5639" max="5639" width="10.75" style="32" customWidth="1"/>
    <col min="5640" max="5885" width="9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6666666666667" style="32" customWidth="1"/>
    <col min="5893" max="5893" width="14.4166666666667" style="32" customWidth="1"/>
    <col min="5894" max="5894" width="14.3333333333333" style="32" customWidth="1"/>
    <col min="5895" max="5895" width="10.75" style="32" customWidth="1"/>
    <col min="5896" max="6141" width="9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6666666666667" style="32" customWidth="1"/>
    <col min="6149" max="6149" width="14.4166666666667" style="32" customWidth="1"/>
    <col min="6150" max="6150" width="14.3333333333333" style="32" customWidth="1"/>
    <col min="6151" max="6151" width="10.75" style="32" customWidth="1"/>
    <col min="6152" max="6397" width="9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6666666666667" style="32" customWidth="1"/>
    <col min="6405" max="6405" width="14.4166666666667" style="32" customWidth="1"/>
    <col min="6406" max="6406" width="14.3333333333333" style="32" customWidth="1"/>
    <col min="6407" max="6407" width="10.75" style="32" customWidth="1"/>
    <col min="6408" max="6653" width="9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6666666666667" style="32" customWidth="1"/>
    <col min="6661" max="6661" width="14.4166666666667" style="32" customWidth="1"/>
    <col min="6662" max="6662" width="14.3333333333333" style="32" customWidth="1"/>
    <col min="6663" max="6663" width="10.75" style="32" customWidth="1"/>
    <col min="6664" max="6909" width="9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6666666666667" style="32" customWidth="1"/>
    <col min="6917" max="6917" width="14.4166666666667" style="32" customWidth="1"/>
    <col min="6918" max="6918" width="14.3333333333333" style="32" customWidth="1"/>
    <col min="6919" max="6919" width="10.75" style="32" customWidth="1"/>
    <col min="6920" max="7165" width="9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6666666666667" style="32" customWidth="1"/>
    <col min="7173" max="7173" width="14.4166666666667" style="32" customWidth="1"/>
    <col min="7174" max="7174" width="14.3333333333333" style="32" customWidth="1"/>
    <col min="7175" max="7175" width="10.75" style="32" customWidth="1"/>
    <col min="7176" max="7421" width="9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6666666666667" style="32" customWidth="1"/>
    <col min="7429" max="7429" width="14.4166666666667" style="32" customWidth="1"/>
    <col min="7430" max="7430" width="14.3333333333333" style="32" customWidth="1"/>
    <col min="7431" max="7431" width="10.75" style="32" customWidth="1"/>
    <col min="7432" max="7677" width="9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6666666666667" style="32" customWidth="1"/>
    <col min="7685" max="7685" width="14.4166666666667" style="32" customWidth="1"/>
    <col min="7686" max="7686" width="14.3333333333333" style="32" customWidth="1"/>
    <col min="7687" max="7687" width="10.75" style="32" customWidth="1"/>
    <col min="7688" max="7933" width="9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6666666666667" style="32" customWidth="1"/>
    <col min="7941" max="7941" width="14.4166666666667" style="32" customWidth="1"/>
    <col min="7942" max="7942" width="14.3333333333333" style="32" customWidth="1"/>
    <col min="7943" max="7943" width="10.75" style="32" customWidth="1"/>
    <col min="7944" max="8189" width="9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6666666666667" style="32" customWidth="1"/>
    <col min="8197" max="8197" width="14.4166666666667" style="32" customWidth="1"/>
    <col min="8198" max="8198" width="14.3333333333333" style="32" customWidth="1"/>
    <col min="8199" max="8199" width="10.75" style="32" customWidth="1"/>
    <col min="8200" max="8445" width="9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6666666666667" style="32" customWidth="1"/>
    <col min="8453" max="8453" width="14.4166666666667" style="32" customWidth="1"/>
    <col min="8454" max="8454" width="14.3333333333333" style="32" customWidth="1"/>
    <col min="8455" max="8455" width="10.75" style="32" customWidth="1"/>
    <col min="8456" max="8701" width="9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6666666666667" style="32" customWidth="1"/>
    <col min="8709" max="8709" width="14.4166666666667" style="32" customWidth="1"/>
    <col min="8710" max="8710" width="14.3333333333333" style="32" customWidth="1"/>
    <col min="8711" max="8711" width="10.75" style="32" customWidth="1"/>
    <col min="8712" max="8957" width="9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6666666666667" style="32" customWidth="1"/>
    <col min="8965" max="8965" width="14.4166666666667" style="32" customWidth="1"/>
    <col min="8966" max="8966" width="14.3333333333333" style="32" customWidth="1"/>
    <col min="8967" max="8967" width="10.75" style="32" customWidth="1"/>
    <col min="8968" max="9213" width="9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6666666666667" style="32" customWidth="1"/>
    <col min="9221" max="9221" width="14.4166666666667" style="32" customWidth="1"/>
    <col min="9222" max="9222" width="14.3333333333333" style="32" customWidth="1"/>
    <col min="9223" max="9223" width="10.75" style="32" customWidth="1"/>
    <col min="9224" max="9469" width="9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6666666666667" style="32" customWidth="1"/>
    <col min="9477" max="9477" width="14.4166666666667" style="32" customWidth="1"/>
    <col min="9478" max="9478" width="14.3333333333333" style="32" customWidth="1"/>
    <col min="9479" max="9479" width="10.75" style="32" customWidth="1"/>
    <col min="9480" max="9725" width="9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6666666666667" style="32" customWidth="1"/>
    <col min="9733" max="9733" width="14.4166666666667" style="32" customWidth="1"/>
    <col min="9734" max="9734" width="14.3333333333333" style="32" customWidth="1"/>
    <col min="9735" max="9735" width="10.75" style="32" customWidth="1"/>
    <col min="9736" max="9981" width="9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6666666666667" style="32" customWidth="1"/>
    <col min="9989" max="9989" width="14.4166666666667" style="32" customWidth="1"/>
    <col min="9990" max="9990" width="14.3333333333333" style="32" customWidth="1"/>
    <col min="9991" max="9991" width="10.75" style="32" customWidth="1"/>
    <col min="9992" max="10237" width="9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6666666666667" style="32" customWidth="1"/>
    <col min="10245" max="10245" width="14.4166666666667" style="32" customWidth="1"/>
    <col min="10246" max="10246" width="14.3333333333333" style="32" customWidth="1"/>
    <col min="10247" max="10247" width="10.75" style="32" customWidth="1"/>
    <col min="10248" max="10493" width="9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6666666666667" style="32" customWidth="1"/>
    <col min="10501" max="10501" width="14.4166666666667" style="32" customWidth="1"/>
    <col min="10502" max="10502" width="14.3333333333333" style="32" customWidth="1"/>
    <col min="10503" max="10503" width="10.75" style="32" customWidth="1"/>
    <col min="10504" max="10749" width="9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6666666666667" style="32" customWidth="1"/>
    <col min="10757" max="10757" width="14.4166666666667" style="32" customWidth="1"/>
    <col min="10758" max="10758" width="14.3333333333333" style="32" customWidth="1"/>
    <col min="10759" max="10759" width="10.75" style="32" customWidth="1"/>
    <col min="10760" max="11005" width="9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6666666666667" style="32" customWidth="1"/>
    <col min="11013" max="11013" width="14.4166666666667" style="32" customWidth="1"/>
    <col min="11014" max="11014" width="14.3333333333333" style="32" customWidth="1"/>
    <col min="11015" max="11015" width="10.75" style="32" customWidth="1"/>
    <col min="11016" max="11261" width="9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6666666666667" style="32" customWidth="1"/>
    <col min="11269" max="11269" width="14.4166666666667" style="32" customWidth="1"/>
    <col min="11270" max="11270" width="14.3333333333333" style="32" customWidth="1"/>
    <col min="11271" max="11271" width="10.75" style="32" customWidth="1"/>
    <col min="11272" max="11517" width="9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6666666666667" style="32" customWidth="1"/>
    <col min="11525" max="11525" width="14.4166666666667" style="32" customWidth="1"/>
    <col min="11526" max="11526" width="14.3333333333333" style="32" customWidth="1"/>
    <col min="11527" max="11527" width="10.75" style="32" customWidth="1"/>
    <col min="11528" max="11773" width="9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6666666666667" style="32" customWidth="1"/>
    <col min="11781" max="11781" width="14.4166666666667" style="32" customWidth="1"/>
    <col min="11782" max="11782" width="14.3333333333333" style="32" customWidth="1"/>
    <col min="11783" max="11783" width="10.75" style="32" customWidth="1"/>
    <col min="11784" max="12029" width="9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6666666666667" style="32" customWidth="1"/>
    <col min="12037" max="12037" width="14.4166666666667" style="32" customWidth="1"/>
    <col min="12038" max="12038" width="14.3333333333333" style="32" customWidth="1"/>
    <col min="12039" max="12039" width="10.75" style="32" customWidth="1"/>
    <col min="12040" max="12285" width="9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6666666666667" style="32" customWidth="1"/>
    <col min="12293" max="12293" width="14.4166666666667" style="32" customWidth="1"/>
    <col min="12294" max="12294" width="14.3333333333333" style="32" customWidth="1"/>
    <col min="12295" max="12295" width="10.75" style="32" customWidth="1"/>
    <col min="12296" max="12541" width="9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6666666666667" style="32" customWidth="1"/>
    <col min="12549" max="12549" width="14.4166666666667" style="32" customWidth="1"/>
    <col min="12550" max="12550" width="14.3333333333333" style="32" customWidth="1"/>
    <col min="12551" max="12551" width="10.75" style="32" customWidth="1"/>
    <col min="12552" max="12797" width="9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6666666666667" style="32" customWidth="1"/>
    <col min="12805" max="12805" width="14.4166666666667" style="32" customWidth="1"/>
    <col min="12806" max="12806" width="14.3333333333333" style="32" customWidth="1"/>
    <col min="12807" max="12807" width="10.75" style="32" customWidth="1"/>
    <col min="12808" max="13053" width="9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6666666666667" style="32" customWidth="1"/>
    <col min="13061" max="13061" width="14.4166666666667" style="32" customWidth="1"/>
    <col min="13062" max="13062" width="14.3333333333333" style="32" customWidth="1"/>
    <col min="13063" max="13063" width="10.75" style="32" customWidth="1"/>
    <col min="13064" max="13309" width="9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6666666666667" style="32" customWidth="1"/>
    <col min="13317" max="13317" width="14.4166666666667" style="32" customWidth="1"/>
    <col min="13318" max="13318" width="14.3333333333333" style="32" customWidth="1"/>
    <col min="13319" max="13319" width="10.75" style="32" customWidth="1"/>
    <col min="13320" max="13565" width="9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6666666666667" style="32" customWidth="1"/>
    <col min="13573" max="13573" width="14.4166666666667" style="32" customWidth="1"/>
    <col min="13574" max="13574" width="14.3333333333333" style="32" customWidth="1"/>
    <col min="13575" max="13575" width="10.75" style="32" customWidth="1"/>
    <col min="13576" max="13821" width="9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6666666666667" style="32" customWidth="1"/>
    <col min="13829" max="13829" width="14.4166666666667" style="32" customWidth="1"/>
    <col min="13830" max="13830" width="14.3333333333333" style="32" customWidth="1"/>
    <col min="13831" max="13831" width="10.75" style="32" customWidth="1"/>
    <col min="13832" max="14077" width="9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6666666666667" style="32" customWidth="1"/>
    <col min="14085" max="14085" width="14.4166666666667" style="32" customWidth="1"/>
    <col min="14086" max="14086" width="14.3333333333333" style="32" customWidth="1"/>
    <col min="14087" max="14087" width="10.75" style="32" customWidth="1"/>
    <col min="14088" max="14333" width="9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6666666666667" style="32" customWidth="1"/>
    <col min="14341" max="14341" width="14.4166666666667" style="32" customWidth="1"/>
    <col min="14342" max="14342" width="14.3333333333333" style="32" customWidth="1"/>
    <col min="14343" max="14343" width="10.75" style="32" customWidth="1"/>
    <col min="14344" max="14589" width="9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6666666666667" style="32" customWidth="1"/>
    <col min="14597" max="14597" width="14.4166666666667" style="32" customWidth="1"/>
    <col min="14598" max="14598" width="14.3333333333333" style="32" customWidth="1"/>
    <col min="14599" max="14599" width="10.75" style="32" customWidth="1"/>
    <col min="14600" max="14845" width="9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6666666666667" style="32" customWidth="1"/>
    <col min="14853" max="14853" width="14.4166666666667" style="32" customWidth="1"/>
    <col min="14854" max="14854" width="14.3333333333333" style="32" customWidth="1"/>
    <col min="14855" max="14855" width="10.75" style="32" customWidth="1"/>
    <col min="14856" max="15101" width="9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6666666666667" style="32" customWidth="1"/>
    <col min="15109" max="15109" width="14.4166666666667" style="32" customWidth="1"/>
    <col min="15110" max="15110" width="14.3333333333333" style="32" customWidth="1"/>
    <col min="15111" max="15111" width="10.75" style="32" customWidth="1"/>
    <col min="15112" max="15357" width="9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6666666666667" style="32" customWidth="1"/>
    <col min="15365" max="15365" width="14.4166666666667" style="32" customWidth="1"/>
    <col min="15366" max="15366" width="14.3333333333333" style="32" customWidth="1"/>
    <col min="15367" max="15367" width="10.75" style="32" customWidth="1"/>
    <col min="15368" max="15613" width="9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6666666666667" style="32" customWidth="1"/>
    <col min="15621" max="15621" width="14.4166666666667" style="32" customWidth="1"/>
    <col min="15622" max="15622" width="14.3333333333333" style="32" customWidth="1"/>
    <col min="15623" max="15623" width="10.75" style="32" customWidth="1"/>
    <col min="15624" max="15869" width="9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6666666666667" style="32" customWidth="1"/>
    <col min="15877" max="15877" width="14.4166666666667" style="32" customWidth="1"/>
    <col min="15878" max="15878" width="14.3333333333333" style="32" customWidth="1"/>
    <col min="15879" max="15879" width="10.75" style="32" customWidth="1"/>
    <col min="15880" max="16125" width="9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6666666666667" style="32" customWidth="1"/>
    <col min="16133" max="16133" width="14.4166666666667" style="32" customWidth="1"/>
    <col min="16134" max="16134" width="14.3333333333333" style="32" customWidth="1"/>
    <col min="16135" max="16135" width="10.75" style="32" customWidth="1"/>
    <col min="16136" max="16384" width="9" style="32"/>
  </cols>
  <sheetData>
    <row r="1" ht="32.25" spans="1:5">
      <c r="A1" s="33" t="s">
        <v>346</v>
      </c>
      <c r="B1" s="34"/>
      <c r="C1" s="34"/>
      <c r="D1" s="34"/>
      <c r="E1" s="34"/>
    </row>
    <row r="2" ht="18.75" spans="1:5">
      <c r="A2" s="35"/>
      <c r="B2" s="36"/>
      <c r="C2" s="36"/>
      <c r="D2" s="36"/>
      <c r="E2" s="36"/>
    </row>
    <row r="3" customHeight="1" spans="1:5">
      <c r="A3" s="37" t="s">
        <v>164</v>
      </c>
      <c r="B3" s="38"/>
      <c r="C3" s="38"/>
      <c r="D3" s="38"/>
      <c r="E3" s="38"/>
    </row>
    <row r="4" s="24" customFormat="1" ht="18.75" spans="1:5">
      <c r="A4" s="39" t="s">
        <v>165</v>
      </c>
      <c r="B4" s="40" t="s">
        <v>166</v>
      </c>
      <c r="C4" s="39" t="s">
        <v>167</v>
      </c>
      <c r="D4" s="39" t="s">
        <v>168</v>
      </c>
      <c r="E4" s="39" t="s">
        <v>169</v>
      </c>
    </row>
    <row r="5" s="183" customFormat="1" ht="18.75" spans="1:5">
      <c r="A5" s="186">
        <v>1</v>
      </c>
      <c r="B5" s="187" t="s">
        <v>173</v>
      </c>
      <c r="C5" s="188" t="s">
        <v>171</v>
      </c>
      <c r="D5" s="189" t="s">
        <v>347</v>
      </c>
      <c r="E5" s="190">
        <f>2*6*2</f>
        <v>24</v>
      </c>
    </row>
    <row r="6" s="24" customFormat="1" ht="18.75" spans="1:5">
      <c r="A6" s="226">
        <v>2</v>
      </c>
      <c r="B6" s="188" t="s">
        <v>175</v>
      </c>
      <c r="C6" s="188"/>
      <c r="D6" s="189" t="s">
        <v>348</v>
      </c>
      <c r="E6" s="227">
        <f>21*2.1</f>
        <v>44.1</v>
      </c>
    </row>
    <row r="7" s="184" customFormat="1" ht="18.75" spans="1:5">
      <c r="A7" s="186">
        <v>3</v>
      </c>
      <c r="B7" s="191" t="s">
        <v>176</v>
      </c>
      <c r="C7" s="192" t="s">
        <v>177</v>
      </c>
      <c r="D7" s="189" t="s">
        <v>349</v>
      </c>
      <c r="E7" s="193">
        <f>21*4.8</f>
        <v>100.8</v>
      </c>
    </row>
    <row r="8" ht="18.75" spans="1:5">
      <c r="A8" s="226">
        <v>4</v>
      </c>
      <c r="B8" s="194" t="s">
        <v>179</v>
      </c>
      <c r="C8" s="195" t="s">
        <v>171</v>
      </c>
      <c r="D8" s="196" t="s">
        <v>180</v>
      </c>
      <c r="E8" s="197">
        <f>6*3</f>
        <v>18</v>
      </c>
    </row>
    <row r="9" ht="18.75" spans="1:5">
      <c r="A9" s="186">
        <v>5</v>
      </c>
      <c r="B9" s="194" t="s">
        <v>181</v>
      </c>
      <c r="C9" s="198" t="s">
        <v>182</v>
      </c>
      <c r="D9" s="196" t="s">
        <v>280</v>
      </c>
      <c r="E9" s="199">
        <v>4</v>
      </c>
    </row>
    <row r="10" s="24" customFormat="1" spans="1:5">
      <c r="A10" s="53"/>
      <c r="B10" s="53"/>
      <c r="C10" s="53"/>
      <c r="D10" s="53"/>
      <c r="E10" s="53"/>
    </row>
    <row r="11" ht="18.75" spans="1:5">
      <c r="A11" s="54"/>
      <c r="B11" s="55"/>
      <c r="C11" s="55"/>
      <c r="D11" s="55"/>
      <c r="E11" s="55"/>
    </row>
    <row r="13" customHeight="1" spans="1:5">
      <c r="A13" s="37" t="s">
        <v>281</v>
      </c>
      <c r="B13" s="38"/>
      <c r="C13" s="38"/>
      <c r="D13" s="38"/>
      <c r="E13" s="38"/>
    </row>
    <row r="14" ht="17.75" customHeight="1" spans="1:5">
      <c r="A14" s="39" t="s">
        <v>165</v>
      </c>
      <c r="B14" s="39" t="s">
        <v>166</v>
      </c>
      <c r="C14" s="56" t="s">
        <v>185</v>
      </c>
      <c r="D14" s="57"/>
      <c r="E14" s="39" t="s">
        <v>186</v>
      </c>
    </row>
    <row r="15" ht="18.75" spans="1:5">
      <c r="A15" s="58" t="s">
        <v>187</v>
      </c>
      <c r="B15" s="59"/>
      <c r="C15" s="59"/>
      <c r="D15" s="59"/>
      <c r="E15" s="59"/>
    </row>
    <row r="16" s="185" customFormat="1" ht="18.75" spans="1:5">
      <c r="A16" s="200">
        <v>1</v>
      </c>
      <c r="B16" s="201" t="s">
        <v>188</v>
      </c>
      <c r="C16" s="201" t="s">
        <v>189</v>
      </c>
      <c r="D16" s="202"/>
      <c r="E16" s="203">
        <v>1</v>
      </c>
    </row>
    <row r="17" ht="18.75" spans="1:5">
      <c r="A17" s="200">
        <v>2</v>
      </c>
      <c r="B17" s="201" t="s">
        <v>190</v>
      </c>
      <c r="C17" s="201" t="s">
        <v>191</v>
      </c>
      <c r="D17" s="202"/>
      <c r="E17" s="203">
        <v>12</v>
      </c>
    </row>
    <row r="18" ht="18.75" spans="1:5">
      <c r="A18" s="200">
        <v>3</v>
      </c>
      <c r="B18" s="201" t="s">
        <v>192</v>
      </c>
      <c r="C18" s="201"/>
      <c r="D18" s="202"/>
      <c r="E18" s="203">
        <v>2</v>
      </c>
    </row>
    <row r="19" ht="18.75" spans="1:5">
      <c r="A19" s="200">
        <v>4</v>
      </c>
      <c r="B19" s="201" t="s">
        <v>195</v>
      </c>
      <c r="C19" s="201" t="s">
        <v>196</v>
      </c>
      <c r="D19" s="202"/>
      <c r="E19" s="203">
        <v>6</v>
      </c>
    </row>
    <row r="20" ht="18.75" spans="1:5">
      <c r="A20" s="200">
        <v>5</v>
      </c>
      <c r="B20" s="201" t="s">
        <v>195</v>
      </c>
      <c r="C20" s="204" t="s">
        <v>197</v>
      </c>
      <c r="D20" s="202"/>
      <c r="E20" s="203">
        <v>1</v>
      </c>
    </row>
    <row r="21" ht="18.75" spans="1:5">
      <c r="A21" s="200">
        <v>6</v>
      </c>
      <c r="B21" s="201" t="s">
        <v>198</v>
      </c>
      <c r="C21" s="201"/>
      <c r="D21" s="202"/>
      <c r="E21" s="203">
        <v>7</v>
      </c>
    </row>
    <row r="22" ht="18.75" spans="1:5">
      <c r="A22" s="200">
        <v>7</v>
      </c>
      <c r="B22" s="205" t="s">
        <v>199</v>
      </c>
      <c r="C22" s="201"/>
      <c r="D22" s="202"/>
      <c r="E22" s="206">
        <v>2</v>
      </c>
    </row>
    <row r="23" ht="18.75" spans="1:5">
      <c r="A23" s="200">
        <v>8</v>
      </c>
      <c r="B23" s="201" t="s">
        <v>201</v>
      </c>
      <c r="C23" s="201"/>
      <c r="D23" s="202"/>
      <c r="E23" s="203">
        <v>2</v>
      </c>
    </row>
    <row r="24" ht="18.75" spans="1:5">
      <c r="A24" s="200">
        <v>9</v>
      </c>
      <c r="B24" s="201" t="s">
        <v>202</v>
      </c>
      <c r="C24" s="201"/>
      <c r="D24" s="202"/>
      <c r="E24" s="199">
        <v>1</v>
      </c>
    </row>
    <row r="25" ht="18.75" spans="1:5">
      <c r="A25" s="200">
        <v>10</v>
      </c>
      <c r="B25" s="205" t="s">
        <v>205</v>
      </c>
      <c r="C25" s="201" t="s">
        <v>206</v>
      </c>
      <c r="D25" s="202"/>
      <c r="E25" s="206">
        <v>2</v>
      </c>
    </row>
    <row r="26" ht="18.75" spans="1:5">
      <c r="A26" s="200">
        <v>11</v>
      </c>
      <c r="B26" s="201" t="s">
        <v>207</v>
      </c>
      <c r="C26" s="201"/>
      <c r="D26" s="202"/>
      <c r="E26" s="206">
        <v>6</v>
      </c>
    </row>
    <row r="27" ht="18.75" spans="1:5">
      <c r="A27" s="200">
        <v>12</v>
      </c>
      <c r="B27" s="201" t="s">
        <v>208</v>
      </c>
      <c r="C27" s="201" t="s">
        <v>209</v>
      </c>
      <c r="D27" s="202"/>
      <c r="E27" s="203">
        <v>3</v>
      </c>
    </row>
    <row r="28" ht="18.75" spans="1:5">
      <c r="A28" s="200">
        <v>13</v>
      </c>
      <c r="B28" s="201" t="s">
        <v>210</v>
      </c>
      <c r="C28" s="201"/>
      <c r="D28" s="202"/>
      <c r="E28" s="207">
        <v>1</v>
      </c>
    </row>
    <row r="29" ht="18.75" spans="1:5">
      <c r="A29" s="200">
        <v>14</v>
      </c>
      <c r="B29" s="201" t="s">
        <v>211</v>
      </c>
      <c r="C29" s="201"/>
      <c r="D29" s="202"/>
      <c r="E29" s="199">
        <v>1</v>
      </c>
    </row>
    <row r="30" ht="18.75" spans="1:5">
      <c r="A30" s="200">
        <v>15</v>
      </c>
      <c r="B30" s="201" t="s">
        <v>212</v>
      </c>
      <c r="C30" s="201"/>
      <c r="D30" s="202"/>
      <c r="E30" s="208">
        <v>2</v>
      </c>
    </row>
    <row r="31" ht="18.75" spans="1:5">
      <c r="A31" s="200">
        <v>16</v>
      </c>
      <c r="B31" s="201" t="s">
        <v>213</v>
      </c>
      <c r="C31" s="201"/>
      <c r="D31" s="202"/>
      <c r="E31" s="208">
        <v>1</v>
      </c>
    </row>
    <row r="32" spans="1:5">
      <c r="A32" s="140"/>
      <c r="B32" s="140"/>
      <c r="C32" s="140"/>
      <c r="D32" s="140"/>
      <c r="E32" s="140"/>
    </row>
    <row r="33" ht="18.75" spans="1:5">
      <c r="A33" s="58" t="s">
        <v>214</v>
      </c>
      <c r="B33" s="59"/>
      <c r="C33" s="59"/>
      <c r="D33" s="59"/>
      <c r="E33" s="59"/>
    </row>
    <row r="34" ht="18.75" spans="1:5">
      <c r="A34" s="68">
        <v>1</v>
      </c>
      <c r="B34" s="69" t="s">
        <v>215</v>
      </c>
      <c r="C34" s="70" t="s">
        <v>216</v>
      </c>
      <c r="D34" s="71" t="s">
        <v>217</v>
      </c>
      <c r="E34" s="72">
        <v>2</v>
      </c>
    </row>
    <row r="35" customHeight="1" spans="1:5">
      <c r="A35" s="73"/>
      <c r="B35" s="74"/>
      <c r="C35" s="75" t="s">
        <v>350</v>
      </c>
      <c r="D35" s="76"/>
      <c r="E35" s="77">
        <v>1</v>
      </c>
    </row>
    <row r="36" customHeight="1" spans="1:5">
      <c r="A36" s="73"/>
      <c r="B36" s="74"/>
      <c r="C36" s="75" t="s">
        <v>219</v>
      </c>
      <c r="D36" s="76"/>
      <c r="E36" s="78">
        <v>4</v>
      </c>
    </row>
    <row r="37" customHeight="1" spans="1:5">
      <c r="A37" s="73"/>
      <c r="B37" s="74"/>
      <c r="C37" s="79" t="s">
        <v>220</v>
      </c>
      <c r="D37" s="80"/>
      <c r="E37" s="81">
        <v>4</v>
      </c>
    </row>
    <row r="38" customHeight="1" spans="1:5">
      <c r="A38" s="73"/>
      <c r="B38" s="74"/>
      <c r="C38" s="75" t="s">
        <v>221</v>
      </c>
      <c r="D38" s="76"/>
      <c r="E38" s="82">
        <v>1000</v>
      </c>
    </row>
    <row r="39" customHeight="1" spans="1:5">
      <c r="A39" s="83"/>
      <c r="B39" s="84"/>
      <c r="C39" s="75" t="s">
        <v>222</v>
      </c>
      <c r="D39" s="85"/>
      <c r="E39" s="85"/>
    </row>
    <row r="40" spans="1:5">
      <c r="A40" s="86"/>
      <c r="B40" s="87"/>
      <c r="C40" s="87"/>
      <c r="D40" s="87"/>
      <c r="E40" s="87"/>
    </row>
    <row r="41" ht="18.75" spans="1:5">
      <c r="A41" s="88" t="s">
        <v>223</v>
      </c>
      <c r="B41" s="89"/>
      <c r="C41" s="89"/>
      <c r="D41" s="89"/>
      <c r="E41" s="89"/>
    </row>
    <row r="42" customHeight="1" spans="1:5">
      <c r="A42" s="68">
        <v>1</v>
      </c>
      <c r="B42" s="69" t="s">
        <v>224</v>
      </c>
      <c r="C42" s="75" t="s">
        <v>225</v>
      </c>
      <c r="D42" s="76"/>
      <c r="E42" s="90">
        <f>21*6</f>
        <v>126</v>
      </c>
    </row>
    <row r="43" customHeight="1" spans="1:5">
      <c r="A43" s="73"/>
      <c r="B43" s="74"/>
      <c r="C43" s="75" t="s">
        <v>227</v>
      </c>
      <c r="D43" s="76"/>
      <c r="E43" s="81">
        <v>4</v>
      </c>
    </row>
    <row r="44" customHeight="1" spans="1:5">
      <c r="A44" s="73"/>
      <c r="B44" s="74"/>
      <c r="C44" s="75" t="s">
        <v>228</v>
      </c>
      <c r="D44" s="76"/>
      <c r="E44" s="92">
        <v>4</v>
      </c>
    </row>
    <row r="45" customHeight="1" spans="1:5">
      <c r="A45" s="73"/>
      <c r="B45" s="74"/>
      <c r="C45" s="75" t="s">
        <v>229</v>
      </c>
      <c r="D45" s="76"/>
      <c r="E45" s="81">
        <v>4</v>
      </c>
    </row>
    <row r="46" customHeight="1" spans="1:5">
      <c r="A46" s="83"/>
      <c r="B46" s="84"/>
      <c r="C46" s="75" t="s">
        <v>230</v>
      </c>
      <c r="D46" s="76"/>
      <c r="E46" s="81">
        <v>4</v>
      </c>
    </row>
    <row r="47" ht="18.75" spans="1:5">
      <c r="A47" s="209">
        <v>2</v>
      </c>
      <c r="B47" s="191" t="s">
        <v>231</v>
      </c>
      <c r="C47" s="210" t="s">
        <v>232</v>
      </c>
      <c r="D47" s="210"/>
      <c r="E47" s="211">
        <v>1</v>
      </c>
    </row>
    <row r="48" ht="18.75" spans="1:5">
      <c r="A48" s="212"/>
      <c r="B48" s="213"/>
      <c r="C48" s="210" t="s">
        <v>233</v>
      </c>
      <c r="D48" s="210"/>
      <c r="E48" s="214">
        <v>4</v>
      </c>
    </row>
    <row r="49" ht="18.75" spans="1:5">
      <c r="A49" s="212"/>
      <c r="B49" s="213"/>
      <c r="C49" s="210" t="s">
        <v>234</v>
      </c>
      <c r="D49" s="210"/>
      <c r="E49" s="214">
        <v>4</v>
      </c>
    </row>
    <row r="50" ht="18.75" spans="1:5">
      <c r="A50" s="212"/>
      <c r="B50" s="213"/>
      <c r="C50" s="215" t="s">
        <v>235</v>
      </c>
      <c r="D50" s="215"/>
      <c r="E50" s="216">
        <v>4</v>
      </c>
    </row>
    <row r="51" ht="18.75" spans="1:5">
      <c r="A51" s="212"/>
      <c r="B51" s="213"/>
      <c r="C51" s="101" t="s">
        <v>236</v>
      </c>
      <c r="D51" s="101"/>
      <c r="E51" s="102">
        <v>1</v>
      </c>
    </row>
    <row r="52" s="24" customFormat="1" ht="17.25" customHeight="1" spans="1:5">
      <c r="A52" s="212"/>
      <c r="B52" s="213"/>
      <c r="C52" s="103" t="s">
        <v>237</v>
      </c>
      <c r="D52" s="103"/>
      <c r="E52" s="104">
        <v>4</v>
      </c>
    </row>
    <row r="53" s="24" customFormat="1" ht="17.25" customHeight="1" spans="1:5">
      <c r="A53" s="212"/>
      <c r="B53" s="213"/>
      <c r="C53" s="103" t="s">
        <v>238</v>
      </c>
      <c r="D53" s="103"/>
      <c r="E53" s="217">
        <v>4</v>
      </c>
    </row>
    <row r="54" s="24" customFormat="1" ht="18.75" spans="1:5">
      <c r="A54" s="212"/>
      <c r="B54" s="213"/>
      <c r="C54" s="106" t="s">
        <v>239</v>
      </c>
      <c r="D54" s="107"/>
      <c r="E54" s="104">
        <v>5</v>
      </c>
    </row>
    <row r="55" s="24" customFormat="1" customHeight="1" spans="1:5">
      <c r="A55" s="212"/>
      <c r="B55" s="213"/>
      <c r="C55" s="108" t="s">
        <v>240</v>
      </c>
      <c r="D55" s="107"/>
      <c r="E55" s="104">
        <v>2</v>
      </c>
    </row>
    <row r="56" s="24" customFormat="1" ht="18.75" spans="1:5">
      <c r="A56" s="212"/>
      <c r="B56" s="213"/>
      <c r="C56" s="108" t="s">
        <v>241</v>
      </c>
      <c r="D56" s="107"/>
      <c r="E56" s="104">
        <v>1</v>
      </c>
    </row>
    <row r="57" s="24" customFormat="1" ht="18.75" spans="1:5">
      <c r="A57" s="212"/>
      <c r="B57" s="213"/>
      <c r="C57" s="108" t="s">
        <v>242</v>
      </c>
      <c r="D57" s="107"/>
      <c r="E57" s="104">
        <v>1</v>
      </c>
    </row>
    <row r="58" s="24" customFormat="1" ht="18.75" spans="1:5">
      <c r="A58" s="212"/>
      <c r="B58" s="213"/>
      <c r="C58" s="108" t="s">
        <v>243</v>
      </c>
      <c r="D58" s="107"/>
      <c r="E58" s="104">
        <v>1</v>
      </c>
    </row>
    <row r="59" customHeight="1" spans="1:5">
      <c r="A59" s="218"/>
      <c r="B59" s="213"/>
      <c r="C59" s="106" t="s">
        <v>244</v>
      </c>
      <c r="D59" s="107"/>
      <c r="E59" s="104">
        <v>1</v>
      </c>
    </row>
    <row r="60" ht="18.75" spans="1:5">
      <c r="A60" s="110">
        <v>3</v>
      </c>
      <c r="B60" s="70" t="s">
        <v>245</v>
      </c>
      <c r="C60" s="75"/>
      <c r="D60" s="76"/>
      <c r="E60" s="111">
        <v>4</v>
      </c>
    </row>
    <row r="61" ht="18.75" spans="1:5">
      <c r="A61" s="110">
        <v>4</v>
      </c>
      <c r="B61" s="70" t="s">
        <v>246</v>
      </c>
      <c r="C61" s="75"/>
      <c r="D61" s="76"/>
      <c r="E61" s="112">
        <v>1</v>
      </c>
    </row>
    <row r="62" spans="1:5">
      <c r="A62" s="53"/>
      <c r="B62" s="53"/>
      <c r="C62" s="53"/>
      <c r="D62" s="53"/>
      <c r="E62" s="53"/>
    </row>
    <row r="63" ht="18.75" spans="1:5">
      <c r="A63" s="88" t="s">
        <v>249</v>
      </c>
      <c r="B63" s="89"/>
      <c r="C63" s="89"/>
      <c r="D63" s="89"/>
      <c r="E63" s="89"/>
    </row>
    <row r="64" ht="18.75" spans="1:5">
      <c r="A64" s="110">
        <v>1</v>
      </c>
      <c r="B64" s="219" t="s">
        <v>250</v>
      </c>
      <c r="C64" s="220"/>
      <c r="D64" s="221"/>
      <c r="E64" s="222">
        <v>1</v>
      </c>
    </row>
    <row r="65" s="141" customFormat="1" customHeight="1" spans="1:5">
      <c r="A65" s="110">
        <v>2</v>
      </c>
      <c r="B65" s="219" t="s">
        <v>255</v>
      </c>
      <c r="C65" s="219" t="s">
        <v>296</v>
      </c>
      <c r="D65" s="223"/>
      <c r="E65" s="224">
        <v>24</v>
      </c>
    </row>
    <row r="66" ht="18.75" spans="1:5">
      <c r="A66" s="110">
        <v>3</v>
      </c>
      <c r="B66" s="219" t="s">
        <v>257</v>
      </c>
      <c r="C66" s="220"/>
      <c r="D66" s="221"/>
      <c r="E66" s="224">
        <v>24</v>
      </c>
    </row>
    <row r="67" ht="18.75" spans="1:5">
      <c r="A67" s="110">
        <v>4</v>
      </c>
      <c r="B67" s="219" t="s">
        <v>258</v>
      </c>
      <c r="C67" s="220"/>
      <c r="D67" s="221"/>
      <c r="E67" s="224">
        <v>24</v>
      </c>
    </row>
    <row r="68" ht="18.75" spans="1:5">
      <c r="A68" s="110">
        <v>5</v>
      </c>
      <c r="B68" s="219" t="s">
        <v>259</v>
      </c>
      <c r="C68" s="220"/>
      <c r="D68" s="221"/>
      <c r="E68" s="222">
        <v>8</v>
      </c>
    </row>
    <row r="69" ht="18.75" spans="1:5">
      <c r="A69" s="110">
        <v>6</v>
      </c>
      <c r="B69" s="219" t="s">
        <v>260</v>
      </c>
      <c r="C69" s="220"/>
      <c r="D69" s="221"/>
      <c r="E69" s="222">
        <v>3</v>
      </c>
    </row>
    <row r="70" ht="18.75" spans="1:5">
      <c r="A70" s="110">
        <v>7</v>
      </c>
      <c r="B70" s="219" t="s">
        <v>261</v>
      </c>
      <c r="C70" s="220"/>
      <c r="D70" s="221"/>
      <c r="E70" s="225">
        <v>80</v>
      </c>
    </row>
    <row r="71" ht="18.75" spans="1:5">
      <c r="A71" s="110">
        <v>8</v>
      </c>
      <c r="B71" s="219" t="s">
        <v>262</v>
      </c>
      <c r="C71" s="220"/>
      <c r="D71" s="221"/>
      <c r="E71" s="224">
        <v>20</v>
      </c>
    </row>
    <row r="72" ht="18.75" spans="1:5">
      <c r="A72" s="110">
        <v>9</v>
      </c>
      <c r="B72" s="70" t="s">
        <v>246</v>
      </c>
      <c r="C72" s="75"/>
      <c r="D72" s="76"/>
      <c r="E72" s="112">
        <v>1</v>
      </c>
    </row>
    <row r="73" spans="1:5">
      <c r="A73" s="86"/>
      <c r="B73" s="87"/>
      <c r="C73" s="87"/>
      <c r="D73" s="87"/>
      <c r="E73" s="87"/>
    </row>
    <row r="74" ht="18.75" spans="1:5">
      <c r="A74" s="54"/>
      <c r="B74" s="55"/>
      <c r="C74" s="55"/>
      <c r="D74" s="55"/>
      <c r="E74" s="55"/>
    </row>
    <row r="76" customHeight="1" spans="1:5">
      <c r="A76" s="37" t="s">
        <v>263</v>
      </c>
      <c r="B76" s="38"/>
      <c r="C76" s="38"/>
      <c r="D76" s="38"/>
      <c r="E76" s="38"/>
    </row>
    <row r="77" customHeight="1" spans="1:5">
      <c r="A77" s="39" t="s">
        <v>165</v>
      </c>
      <c r="B77" s="39" t="s">
        <v>166</v>
      </c>
      <c r="C77" s="56" t="s">
        <v>167</v>
      </c>
      <c r="D77" s="57"/>
      <c r="E77" s="39" t="s">
        <v>169</v>
      </c>
    </row>
    <row r="78" ht="18.75" spans="1:5">
      <c r="A78" s="129" t="s">
        <v>264</v>
      </c>
      <c r="B78" s="130"/>
      <c r="C78" s="130"/>
      <c r="D78" s="130"/>
      <c r="E78" s="130"/>
    </row>
    <row r="79" ht="18.75" spans="1:5">
      <c r="A79" s="131">
        <v>1</v>
      </c>
      <c r="B79" s="132" t="s">
        <v>265</v>
      </c>
      <c r="C79" s="133"/>
      <c r="D79" s="134"/>
      <c r="E79" s="135">
        <v>1</v>
      </c>
    </row>
    <row r="80" ht="18.75" spans="1:5">
      <c r="A80" s="131">
        <v>2</v>
      </c>
      <c r="B80" s="136" t="s">
        <v>266</v>
      </c>
      <c r="C80" s="137"/>
      <c r="D80" s="138"/>
      <c r="E80" s="135">
        <v>1</v>
      </c>
    </row>
    <row r="81" ht="18.75" spans="1:5">
      <c r="A81" s="131">
        <v>3</v>
      </c>
      <c r="B81" s="139" t="s">
        <v>267</v>
      </c>
      <c r="C81" s="137"/>
      <c r="D81" s="138"/>
      <c r="E81" s="135">
        <v>3</v>
      </c>
    </row>
    <row r="82" ht="18.75" spans="1:5">
      <c r="A82" s="131">
        <v>4</v>
      </c>
      <c r="B82" s="136" t="s">
        <v>268</v>
      </c>
      <c r="C82" s="137"/>
      <c r="D82" s="138"/>
      <c r="E82" s="135">
        <v>1</v>
      </c>
    </row>
    <row r="83" ht="18.75" spans="1:5">
      <c r="A83" s="131">
        <v>5</v>
      </c>
      <c r="B83" s="139" t="s">
        <v>269</v>
      </c>
      <c r="C83" s="137"/>
      <c r="D83" s="138"/>
      <c r="E83" s="135">
        <v>2</v>
      </c>
    </row>
    <row r="84" ht="18.75" spans="1:5">
      <c r="A84" s="131">
        <v>6</v>
      </c>
      <c r="B84" s="136" t="s">
        <v>270</v>
      </c>
      <c r="C84" s="137"/>
      <c r="D84" s="138"/>
      <c r="E84" s="135">
        <v>1</v>
      </c>
    </row>
    <row r="85" ht="18.75" spans="1:5">
      <c r="A85" s="131">
        <v>7</v>
      </c>
      <c r="B85" s="139" t="s">
        <v>271</v>
      </c>
      <c r="C85" s="137"/>
      <c r="D85" s="138"/>
      <c r="E85" s="135">
        <v>2</v>
      </c>
    </row>
    <row r="86" spans="1:5">
      <c r="A86" s="140"/>
      <c r="B86" s="140"/>
      <c r="C86" s="140"/>
      <c r="D86" s="140"/>
      <c r="E86" s="140"/>
    </row>
    <row r="87" customHeight="1" spans="1:5">
      <c r="A87" s="54"/>
      <c r="B87" s="55"/>
      <c r="C87" s="55"/>
      <c r="D87" s="55"/>
      <c r="E87" s="55"/>
    </row>
  </sheetData>
  <mergeCells count="72">
    <mergeCell ref="A1:E1"/>
    <mergeCell ref="A3:E3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A33:E33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60:D60"/>
    <mergeCell ref="C61:D61"/>
    <mergeCell ref="A62:E62"/>
    <mergeCell ref="A63:E63"/>
    <mergeCell ref="C64:D64"/>
    <mergeCell ref="C66:D66"/>
    <mergeCell ref="C67:D67"/>
    <mergeCell ref="C68:D68"/>
    <mergeCell ref="C69:D69"/>
    <mergeCell ref="C70:D70"/>
    <mergeCell ref="C71:D71"/>
    <mergeCell ref="A73:E73"/>
    <mergeCell ref="A74:E74"/>
    <mergeCell ref="A76:E76"/>
    <mergeCell ref="C77:D77"/>
    <mergeCell ref="A78:E78"/>
    <mergeCell ref="C80:D80"/>
    <mergeCell ref="C81:D81"/>
    <mergeCell ref="C82:D82"/>
    <mergeCell ref="C83:D83"/>
    <mergeCell ref="A86:E86"/>
    <mergeCell ref="A87:E87"/>
    <mergeCell ref="A34:A39"/>
    <mergeCell ref="A42:A46"/>
    <mergeCell ref="A47:A59"/>
    <mergeCell ref="B34:B39"/>
    <mergeCell ref="B42:B46"/>
    <mergeCell ref="B47:B59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7"/>
  <sheetViews>
    <sheetView zoomScale="80" zoomScaleNormal="80" workbookViewId="0">
      <selection activeCell="O27" sqref="O27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6666666666667" style="30" customWidth="1"/>
    <col min="4" max="4" width="40.6666666666667" style="31" customWidth="1"/>
    <col min="5" max="5" width="14.3333333333333" style="30" customWidth="1"/>
    <col min="6" max="6" width="14.3333333333333" style="32" customWidth="1"/>
    <col min="7" max="7" width="10.75" style="32" customWidth="1"/>
    <col min="8" max="253" width="9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6666666666667" style="32" customWidth="1"/>
    <col min="261" max="261" width="14.4166666666667" style="32" customWidth="1"/>
    <col min="262" max="262" width="14.3333333333333" style="32" customWidth="1"/>
    <col min="263" max="263" width="10.75" style="32" customWidth="1"/>
    <col min="264" max="509" width="9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6666666666667" style="32" customWidth="1"/>
    <col min="517" max="517" width="14.4166666666667" style="32" customWidth="1"/>
    <col min="518" max="518" width="14.3333333333333" style="32" customWidth="1"/>
    <col min="519" max="519" width="10.75" style="32" customWidth="1"/>
    <col min="520" max="765" width="9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6666666666667" style="32" customWidth="1"/>
    <col min="773" max="773" width="14.4166666666667" style="32" customWidth="1"/>
    <col min="774" max="774" width="14.3333333333333" style="32" customWidth="1"/>
    <col min="775" max="775" width="10.75" style="32" customWidth="1"/>
    <col min="776" max="1021" width="9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6666666666667" style="32" customWidth="1"/>
    <col min="1029" max="1029" width="14.4166666666667" style="32" customWidth="1"/>
    <col min="1030" max="1030" width="14.3333333333333" style="32" customWidth="1"/>
    <col min="1031" max="1031" width="10.75" style="32" customWidth="1"/>
    <col min="1032" max="1277" width="9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6666666666667" style="32" customWidth="1"/>
    <col min="1285" max="1285" width="14.4166666666667" style="32" customWidth="1"/>
    <col min="1286" max="1286" width="14.3333333333333" style="32" customWidth="1"/>
    <col min="1287" max="1287" width="10.75" style="32" customWidth="1"/>
    <col min="1288" max="1533" width="9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6666666666667" style="32" customWidth="1"/>
    <col min="1541" max="1541" width="14.4166666666667" style="32" customWidth="1"/>
    <col min="1542" max="1542" width="14.3333333333333" style="32" customWidth="1"/>
    <col min="1543" max="1543" width="10.75" style="32" customWidth="1"/>
    <col min="1544" max="1789" width="9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6666666666667" style="32" customWidth="1"/>
    <col min="1797" max="1797" width="14.4166666666667" style="32" customWidth="1"/>
    <col min="1798" max="1798" width="14.3333333333333" style="32" customWidth="1"/>
    <col min="1799" max="1799" width="10.75" style="32" customWidth="1"/>
    <col min="1800" max="2045" width="9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6666666666667" style="32" customWidth="1"/>
    <col min="2053" max="2053" width="14.4166666666667" style="32" customWidth="1"/>
    <col min="2054" max="2054" width="14.3333333333333" style="32" customWidth="1"/>
    <col min="2055" max="2055" width="10.75" style="32" customWidth="1"/>
    <col min="2056" max="2301" width="9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6666666666667" style="32" customWidth="1"/>
    <col min="2309" max="2309" width="14.4166666666667" style="32" customWidth="1"/>
    <col min="2310" max="2310" width="14.3333333333333" style="32" customWidth="1"/>
    <col min="2311" max="2311" width="10.75" style="32" customWidth="1"/>
    <col min="2312" max="2557" width="9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6666666666667" style="32" customWidth="1"/>
    <col min="2565" max="2565" width="14.4166666666667" style="32" customWidth="1"/>
    <col min="2566" max="2566" width="14.3333333333333" style="32" customWidth="1"/>
    <col min="2567" max="2567" width="10.75" style="32" customWidth="1"/>
    <col min="2568" max="2813" width="9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6666666666667" style="32" customWidth="1"/>
    <col min="2821" max="2821" width="14.4166666666667" style="32" customWidth="1"/>
    <col min="2822" max="2822" width="14.3333333333333" style="32" customWidth="1"/>
    <col min="2823" max="2823" width="10.75" style="32" customWidth="1"/>
    <col min="2824" max="3069" width="9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6666666666667" style="32" customWidth="1"/>
    <col min="3077" max="3077" width="14.4166666666667" style="32" customWidth="1"/>
    <col min="3078" max="3078" width="14.3333333333333" style="32" customWidth="1"/>
    <col min="3079" max="3079" width="10.75" style="32" customWidth="1"/>
    <col min="3080" max="3325" width="9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6666666666667" style="32" customWidth="1"/>
    <col min="3333" max="3333" width="14.4166666666667" style="32" customWidth="1"/>
    <col min="3334" max="3334" width="14.3333333333333" style="32" customWidth="1"/>
    <col min="3335" max="3335" width="10.75" style="32" customWidth="1"/>
    <col min="3336" max="3581" width="9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6666666666667" style="32" customWidth="1"/>
    <col min="3589" max="3589" width="14.4166666666667" style="32" customWidth="1"/>
    <col min="3590" max="3590" width="14.3333333333333" style="32" customWidth="1"/>
    <col min="3591" max="3591" width="10.75" style="32" customWidth="1"/>
    <col min="3592" max="3837" width="9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6666666666667" style="32" customWidth="1"/>
    <col min="3845" max="3845" width="14.4166666666667" style="32" customWidth="1"/>
    <col min="3846" max="3846" width="14.3333333333333" style="32" customWidth="1"/>
    <col min="3847" max="3847" width="10.75" style="32" customWidth="1"/>
    <col min="3848" max="4093" width="9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6666666666667" style="32" customWidth="1"/>
    <col min="4101" max="4101" width="14.4166666666667" style="32" customWidth="1"/>
    <col min="4102" max="4102" width="14.3333333333333" style="32" customWidth="1"/>
    <col min="4103" max="4103" width="10.75" style="32" customWidth="1"/>
    <col min="4104" max="4349" width="9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6666666666667" style="32" customWidth="1"/>
    <col min="4357" max="4357" width="14.4166666666667" style="32" customWidth="1"/>
    <col min="4358" max="4358" width="14.3333333333333" style="32" customWidth="1"/>
    <col min="4359" max="4359" width="10.75" style="32" customWidth="1"/>
    <col min="4360" max="4605" width="9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6666666666667" style="32" customWidth="1"/>
    <col min="4613" max="4613" width="14.4166666666667" style="32" customWidth="1"/>
    <col min="4614" max="4614" width="14.3333333333333" style="32" customWidth="1"/>
    <col min="4615" max="4615" width="10.75" style="32" customWidth="1"/>
    <col min="4616" max="4861" width="9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6666666666667" style="32" customWidth="1"/>
    <col min="4869" max="4869" width="14.4166666666667" style="32" customWidth="1"/>
    <col min="4870" max="4870" width="14.3333333333333" style="32" customWidth="1"/>
    <col min="4871" max="4871" width="10.75" style="32" customWidth="1"/>
    <col min="4872" max="5117" width="9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6666666666667" style="32" customWidth="1"/>
    <col min="5125" max="5125" width="14.4166666666667" style="32" customWidth="1"/>
    <col min="5126" max="5126" width="14.3333333333333" style="32" customWidth="1"/>
    <col min="5127" max="5127" width="10.75" style="32" customWidth="1"/>
    <col min="5128" max="5373" width="9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6666666666667" style="32" customWidth="1"/>
    <col min="5381" max="5381" width="14.4166666666667" style="32" customWidth="1"/>
    <col min="5382" max="5382" width="14.3333333333333" style="32" customWidth="1"/>
    <col min="5383" max="5383" width="10.75" style="32" customWidth="1"/>
    <col min="5384" max="5629" width="9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6666666666667" style="32" customWidth="1"/>
    <col min="5637" max="5637" width="14.4166666666667" style="32" customWidth="1"/>
    <col min="5638" max="5638" width="14.3333333333333" style="32" customWidth="1"/>
    <col min="5639" max="5639" width="10.75" style="32" customWidth="1"/>
    <col min="5640" max="5885" width="9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6666666666667" style="32" customWidth="1"/>
    <col min="5893" max="5893" width="14.4166666666667" style="32" customWidth="1"/>
    <col min="5894" max="5894" width="14.3333333333333" style="32" customWidth="1"/>
    <col min="5895" max="5895" width="10.75" style="32" customWidth="1"/>
    <col min="5896" max="6141" width="9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6666666666667" style="32" customWidth="1"/>
    <col min="6149" max="6149" width="14.4166666666667" style="32" customWidth="1"/>
    <col min="6150" max="6150" width="14.3333333333333" style="32" customWidth="1"/>
    <col min="6151" max="6151" width="10.75" style="32" customWidth="1"/>
    <col min="6152" max="6397" width="9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6666666666667" style="32" customWidth="1"/>
    <col min="6405" max="6405" width="14.4166666666667" style="32" customWidth="1"/>
    <col min="6406" max="6406" width="14.3333333333333" style="32" customWidth="1"/>
    <col min="6407" max="6407" width="10.75" style="32" customWidth="1"/>
    <col min="6408" max="6653" width="9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6666666666667" style="32" customWidth="1"/>
    <col min="6661" max="6661" width="14.4166666666667" style="32" customWidth="1"/>
    <col min="6662" max="6662" width="14.3333333333333" style="32" customWidth="1"/>
    <col min="6663" max="6663" width="10.75" style="32" customWidth="1"/>
    <col min="6664" max="6909" width="9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6666666666667" style="32" customWidth="1"/>
    <col min="6917" max="6917" width="14.4166666666667" style="32" customWidth="1"/>
    <col min="6918" max="6918" width="14.3333333333333" style="32" customWidth="1"/>
    <col min="6919" max="6919" width="10.75" style="32" customWidth="1"/>
    <col min="6920" max="7165" width="9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6666666666667" style="32" customWidth="1"/>
    <col min="7173" max="7173" width="14.4166666666667" style="32" customWidth="1"/>
    <col min="7174" max="7174" width="14.3333333333333" style="32" customWidth="1"/>
    <col min="7175" max="7175" width="10.75" style="32" customWidth="1"/>
    <col min="7176" max="7421" width="9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6666666666667" style="32" customWidth="1"/>
    <col min="7429" max="7429" width="14.4166666666667" style="32" customWidth="1"/>
    <col min="7430" max="7430" width="14.3333333333333" style="32" customWidth="1"/>
    <col min="7431" max="7431" width="10.75" style="32" customWidth="1"/>
    <col min="7432" max="7677" width="9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6666666666667" style="32" customWidth="1"/>
    <col min="7685" max="7685" width="14.4166666666667" style="32" customWidth="1"/>
    <col min="7686" max="7686" width="14.3333333333333" style="32" customWidth="1"/>
    <col min="7687" max="7687" width="10.75" style="32" customWidth="1"/>
    <col min="7688" max="7933" width="9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6666666666667" style="32" customWidth="1"/>
    <col min="7941" max="7941" width="14.4166666666667" style="32" customWidth="1"/>
    <col min="7942" max="7942" width="14.3333333333333" style="32" customWidth="1"/>
    <col min="7943" max="7943" width="10.75" style="32" customWidth="1"/>
    <col min="7944" max="8189" width="9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6666666666667" style="32" customWidth="1"/>
    <col min="8197" max="8197" width="14.4166666666667" style="32" customWidth="1"/>
    <col min="8198" max="8198" width="14.3333333333333" style="32" customWidth="1"/>
    <col min="8199" max="8199" width="10.75" style="32" customWidth="1"/>
    <col min="8200" max="8445" width="9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6666666666667" style="32" customWidth="1"/>
    <col min="8453" max="8453" width="14.4166666666667" style="32" customWidth="1"/>
    <col min="8454" max="8454" width="14.3333333333333" style="32" customWidth="1"/>
    <col min="8455" max="8455" width="10.75" style="32" customWidth="1"/>
    <col min="8456" max="8701" width="9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6666666666667" style="32" customWidth="1"/>
    <col min="8709" max="8709" width="14.4166666666667" style="32" customWidth="1"/>
    <col min="8710" max="8710" width="14.3333333333333" style="32" customWidth="1"/>
    <col min="8711" max="8711" width="10.75" style="32" customWidth="1"/>
    <col min="8712" max="8957" width="9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6666666666667" style="32" customWidth="1"/>
    <col min="8965" max="8965" width="14.4166666666667" style="32" customWidth="1"/>
    <col min="8966" max="8966" width="14.3333333333333" style="32" customWidth="1"/>
    <col min="8967" max="8967" width="10.75" style="32" customWidth="1"/>
    <col min="8968" max="9213" width="9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6666666666667" style="32" customWidth="1"/>
    <col min="9221" max="9221" width="14.4166666666667" style="32" customWidth="1"/>
    <col min="9222" max="9222" width="14.3333333333333" style="32" customWidth="1"/>
    <col min="9223" max="9223" width="10.75" style="32" customWidth="1"/>
    <col min="9224" max="9469" width="9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6666666666667" style="32" customWidth="1"/>
    <col min="9477" max="9477" width="14.4166666666667" style="32" customWidth="1"/>
    <col min="9478" max="9478" width="14.3333333333333" style="32" customWidth="1"/>
    <col min="9479" max="9479" width="10.75" style="32" customWidth="1"/>
    <col min="9480" max="9725" width="9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6666666666667" style="32" customWidth="1"/>
    <col min="9733" max="9733" width="14.4166666666667" style="32" customWidth="1"/>
    <col min="9734" max="9734" width="14.3333333333333" style="32" customWidth="1"/>
    <col min="9735" max="9735" width="10.75" style="32" customWidth="1"/>
    <col min="9736" max="9981" width="9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6666666666667" style="32" customWidth="1"/>
    <col min="9989" max="9989" width="14.4166666666667" style="32" customWidth="1"/>
    <col min="9990" max="9990" width="14.3333333333333" style="32" customWidth="1"/>
    <col min="9991" max="9991" width="10.75" style="32" customWidth="1"/>
    <col min="9992" max="10237" width="9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6666666666667" style="32" customWidth="1"/>
    <col min="10245" max="10245" width="14.4166666666667" style="32" customWidth="1"/>
    <col min="10246" max="10246" width="14.3333333333333" style="32" customWidth="1"/>
    <col min="10247" max="10247" width="10.75" style="32" customWidth="1"/>
    <col min="10248" max="10493" width="9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6666666666667" style="32" customWidth="1"/>
    <col min="10501" max="10501" width="14.4166666666667" style="32" customWidth="1"/>
    <col min="10502" max="10502" width="14.3333333333333" style="32" customWidth="1"/>
    <col min="10503" max="10503" width="10.75" style="32" customWidth="1"/>
    <col min="10504" max="10749" width="9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6666666666667" style="32" customWidth="1"/>
    <col min="10757" max="10757" width="14.4166666666667" style="32" customWidth="1"/>
    <col min="10758" max="10758" width="14.3333333333333" style="32" customWidth="1"/>
    <col min="10759" max="10759" width="10.75" style="32" customWidth="1"/>
    <col min="10760" max="11005" width="9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6666666666667" style="32" customWidth="1"/>
    <col min="11013" max="11013" width="14.4166666666667" style="32" customWidth="1"/>
    <col min="11014" max="11014" width="14.3333333333333" style="32" customWidth="1"/>
    <col min="11015" max="11015" width="10.75" style="32" customWidth="1"/>
    <col min="11016" max="11261" width="9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6666666666667" style="32" customWidth="1"/>
    <col min="11269" max="11269" width="14.4166666666667" style="32" customWidth="1"/>
    <col min="11270" max="11270" width="14.3333333333333" style="32" customWidth="1"/>
    <col min="11271" max="11271" width="10.75" style="32" customWidth="1"/>
    <col min="11272" max="11517" width="9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6666666666667" style="32" customWidth="1"/>
    <col min="11525" max="11525" width="14.4166666666667" style="32" customWidth="1"/>
    <col min="11526" max="11526" width="14.3333333333333" style="32" customWidth="1"/>
    <col min="11527" max="11527" width="10.75" style="32" customWidth="1"/>
    <col min="11528" max="11773" width="9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6666666666667" style="32" customWidth="1"/>
    <col min="11781" max="11781" width="14.4166666666667" style="32" customWidth="1"/>
    <col min="11782" max="11782" width="14.3333333333333" style="32" customWidth="1"/>
    <col min="11783" max="11783" width="10.75" style="32" customWidth="1"/>
    <col min="11784" max="12029" width="9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6666666666667" style="32" customWidth="1"/>
    <col min="12037" max="12037" width="14.4166666666667" style="32" customWidth="1"/>
    <col min="12038" max="12038" width="14.3333333333333" style="32" customWidth="1"/>
    <col min="12039" max="12039" width="10.75" style="32" customWidth="1"/>
    <col min="12040" max="12285" width="9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6666666666667" style="32" customWidth="1"/>
    <col min="12293" max="12293" width="14.4166666666667" style="32" customWidth="1"/>
    <col min="12294" max="12294" width="14.3333333333333" style="32" customWidth="1"/>
    <col min="12295" max="12295" width="10.75" style="32" customWidth="1"/>
    <col min="12296" max="12541" width="9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6666666666667" style="32" customWidth="1"/>
    <col min="12549" max="12549" width="14.4166666666667" style="32" customWidth="1"/>
    <col min="12550" max="12550" width="14.3333333333333" style="32" customWidth="1"/>
    <col min="12551" max="12551" width="10.75" style="32" customWidth="1"/>
    <col min="12552" max="12797" width="9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6666666666667" style="32" customWidth="1"/>
    <col min="12805" max="12805" width="14.4166666666667" style="32" customWidth="1"/>
    <col min="12806" max="12806" width="14.3333333333333" style="32" customWidth="1"/>
    <col min="12807" max="12807" width="10.75" style="32" customWidth="1"/>
    <col min="12808" max="13053" width="9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6666666666667" style="32" customWidth="1"/>
    <col min="13061" max="13061" width="14.4166666666667" style="32" customWidth="1"/>
    <col min="13062" max="13062" width="14.3333333333333" style="32" customWidth="1"/>
    <col min="13063" max="13063" width="10.75" style="32" customWidth="1"/>
    <col min="13064" max="13309" width="9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6666666666667" style="32" customWidth="1"/>
    <col min="13317" max="13317" width="14.4166666666667" style="32" customWidth="1"/>
    <col min="13318" max="13318" width="14.3333333333333" style="32" customWidth="1"/>
    <col min="13319" max="13319" width="10.75" style="32" customWidth="1"/>
    <col min="13320" max="13565" width="9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6666666666667" style="32" customWidth="1"/>
    <col min="13573" max="13573" width="14.4166666666667" style="32" customWidth="1"/>
    <col min="13574" max="13574" width="14.3333333333333" style="32" customWidth="1"/>
    <col min="13575" max="13575" width="10.75" style="32" customWidth="1"/>
    <col min="13576" max="13821" width="9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6666666666667" style="32" customWidth="1"/>
    <col min="13829" max="13829" width="14.4166666666667" style="32" customWidth="1"/>
    <col min="13830" max="13830" width="14.3333333333333" style="32" customWidth="1"/>
    <col min="13831" max="13831" width="10.75" style="32" customWidth="1"/>
    <col min="13832" max="14077" width="9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6666666666667" style="32" customWidth="1"/>
    <col min="14085" max="14085" width="14.4166666666667" style="32" customWidth="1"/>
    <col min="14086" max="14086" width="14.3333333333333" style="32" customWidth="1"/>
    <col min="14087" max="14087" width="10.75" style="32" customWidth="1"/>
    <col min="14088" max="14333" width="9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6666666666667" style="32" customWidth="1"/>
    <col min="14341" max="14341" width="14.4166666666667" style="32" customWidth="1"/>
    <col min="14342" max="14342" width="14.3333333333333" style="32" customWidth="1"/>
    <col min="14343" max="14343" width="10.75" style="32" customWidth="1"/>
    <col min="14344" max="14589" width="9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6666666666667" style="32" customWidth="1"/>
    <col min="14597" max="14597" width="14.4166666666667" style="32" customWidth="1"/>
    <col min="14598" max="14598" width="14.3333333333333" style="32" customWidth="1"/>
    <col min="14599" max="14599" width="10.75" style="32" customWidth="1"/>
    <col min="14600" max="14845" width="9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6666666666667" style="32" customWidth="1"/>
    <col min="14853" max="14853" width="14.4166666666667" style="32" customWidth="1"/>
    <col min="14854" max="14854" width="14.3333333333333" style="32" customWidth="1"/>
    <col min="14855" max="14855" width="10.75" style="32" customWidth="1"/>
    <col min="14856" max="15101" width="9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6666666666667" style="32" customWidth="1"/>
    <col min="15109" max="15109" width="14.4166666666667" style="32" customWidth="1"/>
    <col min="15110" max="15110" width="14.3333333333333" style="32" customWidth="1"/>
    <col min="15111" max="15111" width="10.75" style="32" customWidth="1"/>
    <col min="15112" max="15357" width="9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6666666666667" style="32" customWidth="1"/>
    <col min="15365" max="15365" width="14.4166666666667" style="32" customWidth="1"/>
    <col min="15366" max="15366" width="14.3333333333333" style="32" customWidth="1"/>
    <col min="15367" max="15367" width="10.75" style="32" customWidth="1"/>
    <col min="15368" max="15613" width="9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6666666666667" style="32" customWidth="1"/>
    <col min="15621" max="15621" width="14.4166666666667" style="32" customWidth="1"/>
    <col min="15622" max="15622" width="14.3333333333333" style="32" customWidth="1"/>
    <col min="15623" max="15623" width="10.75" style="32" customWidth="1"/>
    <col min="15624" max="15869" width="9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6666666666667" style="32" customWidth="1"/>
    <col min="15877" max="15877" width="14.4166666666667" style="32" customWidth="1"/>
    <col min="15878" max="15878" width="14.3333333333333" style="32" customWidth="1"/>
    <col min="15879" max="15879" width="10.75" style="32" customWidth="1"/>
    <col min="15880" max="16125" width="9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6666666666667" style="32" customWidth="1"/>
    <col min="16133" max="16133" width="14.4166666666667" style="32" customWidth="1"/>
    <col min="16134" max="16134" width="14.3333333333333" style="32" customWidth="1"/>
    <col min="16135" max="16135" width="10.75" style="32" customWidth="1"/>
    <col min="16136" max="16384" width="9" style="32"/>
  </cols>
  <sheetData>
    <row r="1" ht="32.25" spans="1:5">
      <c r="A1" s="33" t="s">
        <v>346</v>
      </c>
      <c r="B1" s="34"/>
      <c r="C1" s="34"/>
      <c r="D1" s="34"/>
      <c r="E1" s="34"/>
    </row>
    <row r="2" ht="18.75" spans="1:5">
      <c r="A2" s="35"/>
      <c r="B2" s="36"/>
      <c r="C2" s="36"/>
      <c r="D2" s="36"/>
      <c r="E2" s="36"/>
    </row>
    <row r="3" customHeight="1" spans="1:5">
      <c r="A3" s="37" t="s">
        <v>164</v>
      </c>
      <c r="B3" s="38"/>
      <c r="C3" s="38"/>
      <c r="D3" s="38"/>
      <c r="E3" s="38"/>
    </row>
    <row r="4" s="24" customFormat="1" ht="18.75" spans="1:5">
      <c r="A4" s="39" t="s">
        <v>165</v>
      </c>
      <c r="B4" s="40" t="s">
        <v>166</v>
      </c>
      <c r="C4" s="39" t="s">
        <v>167</v>
      </c>
      <c r="D4" s="39" t="s">
        <v>168</v>
      </c>
      <c r="E4" s="39" t="s">
        <v>169</v>
      </c>
    </row>
    <row r="5" s="183" customFormat="1" ht="18.75" spans="1:5">
      <c r="A5" s="186">
        <v>1</v>
      </c>
      <c r="B5" s="187" t="s">
        <v>173</v>
      </c>
      <c r="C5" s="188" t="s">
        <v>171</v>
      </c>
      <c r="D5" s="189" t="s">
        <v>347</v>
      </c>
      <c r="E5" s="190">
        <f>2*6*2</f>
        <v>24</v>
      </c>
    </row>
    <row r="6" s="24" customFormat="1" ht="18.75" spans="1:5">
      <c r="A6" s="226">
        <v>2</v>
      </c>
      <c r="B6" s="188" t="s">
        <v>175</v>
      </c>
      <c r="C6" s="188"/>
      <c r="D6" s="189" t="s">
        <v>348</v>
      </c>
      <c r="E6" s="227">
        <f>21*2.1</f>
        <v>44.1</v>
      </c>
    </row>
    <row r="7" s="184" customFormat="1" ht="18.75" spans="1:5">
      <c r="A7" s="186">
        <v>3</v>
      </c>
      <c r="B7" s="191" t="s">
        <v>176</v>
      </c>
      <c r="C7" s="192" t="s">
        <v>177</v>
      </c>
      <c r="D7" s="189" t="s">
        <v>349</v>
      </c>
      <c r="E7" s="193">
        <f>21*4.8</f>
        <v>100.8</v>
      </c>
    </row>
    <row r="8" ht="18.75" spans="1:5">
      <c r="A8" s="226">
        <v>4</v>
      </c>
      <c r="B8" s="194" t="s">
        <v>179</v>
      </c>
      <c r="C8" s="195" t="s">
        <v>171</v>
      </c>
      <c r="D8" s="196" t="s">
        <v>180</v>
      </c>
      <c r="E8" s="197">
        <f>6*3</f>
        <v>18</v>
      </c>
    </row>
    <row r="9" ht="18.75" spans="1:5">
      <c r="A9" s="186">
        <v>5</v>
      </c>
      <c r="B9" s="194" t="s">
        <v>181</v>
      </c>
      <c r="C9" s="198" t="s">
        <v>182</v>
      </c>
      <c r="D9" s="196" t="s">
        <v>280</v>
      </c>
      <c r="E9" s="199">
        <v>4</v>
      </c>
    </row>
    <row r="10" s="24" customFormat="1" spans="1:5">
      <c r="A10" s="53"/>
      <c r="B10" s="53"/>
      <c r="C10" s="53"/>
      <c r="D10" s="53"/>
      <c r="E10" s="53"/>
    </row>
    <row r="11" ht="18.75" spans="1:5">
      <c r="A11" s="54"/>
      <c r="B11" s="55"/>
      <c r="C11" s="55"/>
      <c r="D11" s="55"/>
      <c r="E11" s="55"/>
    </row>
    <row r="13" customHeight="1" spans="1:5">
      <c r="A13" s="37" t="s">
        <v>281</v>
      </c>
      <c r="B13" s="38"/>
      <c r="C13" s="38"/>
      <c r="D13" s="38"/>
      <c r="E13" s="38"/>
    </row>
    <row r="14" ht="17.75" customHeight="1" spans="1:5">
      <c r="A14" s="39" t="s">
        <v>165</v>
      </c>
      <c r="B14" s="39" t="s">
        <v>166</v>
      </c>
      <c r="C14" s="56" t="s">
        <v>185</v>
      </c>
      <c r="D14" s="57"/>
      <c r="E14" s="39" t="s">
        <v>186</v>
      </c>
    </row>
    <row r="15" ht="18.75" spans="1:5">
      <c r="A15" s="58" t="s">
        <v>187</v>
      </c>
      <c r="B15" s="59"/>
      <c r="C15" s="59"/>
      <c r="D15" s="59"/>
      <c r="E15" s="59"/>
    </row>
    <row r="16" s="185" customFormat="1" ht="18.75" spans="1:5">
      <c r="A16" s="200">
        <v>1</v>
      </c>
      <c r="B16" s="201" t="s">
        <v>188</v>
      </c>
      <c r="C16" s="201" t="s">
        <v>189</v>
      </c>
      <c r="D16" s="202"/>
      <c r="E16" s="203">
        <v>1</v>
      </c>
    </row>
    <row r="17" ht="18.75" spans="1:5">
      <c r="A17" s="200">
        <v>2</v>
      </c>
      <c r="B17" s="201" t="s">
        <v>190</v>
      </c>
      <c r="C17" s="201" t="s">
        <v>191</v>
      </c>
      <c r="D17" s="202"/>
      <c r="E17" s="203">
        <v>12</v>
      </c>
    </row>
    <row r="18" ht="18.75" spans="1:5">
      <c r="A18" s="200">
        <v>3</v>
      </c>
      <c r="B18" s="201" t="s">
        <v>192</v>
      </c>
      <c r="C18" s="201"/>
      <c r="D18" s="202"/>
      <c r="E18" s="203">
        <v>2</v>
      </c>
    </row>
    <row r="19" ht="18.75" spans="1:5">
      <c r="A19" s="200">
        <v>4</v>
      </c>
      <c r="B19" s="201" t="s">
        <v>195</v>
      </c>
      <c r="C19" s="201" t="s">
        <v>196</v>
      </c>
      <c r="D19" s="202"/>
      <c r="E19" s="203">
        <v>6</v>
      </c>
    </row>
    <row r="20" ht="18.75" spans="1:5">
      <c r="A20" s="200">
        <v>5</v>
      </c>
      <c r="B20" s="201" t="s">
        <v>195</v>
      </c>
      <c r="C20" s="204" t="s">
        <v>197</v>
      </c>
      <c r="D20" s="202"/>
      <c r="E20" s="203">
        <v>1</v>
      </c>
    </row>
    <row r="21" ht="18.75" spans="1:5">
      <c r="A21" s="200">
        <v>6</v>
      </c>
      <c r="B21" s="201" t="s">
        <v>198</v>
      </c>
      <c r="C21" s="201"/>
      <c r="D21" s="202"/>
      <c r="E21" s="203">
        <v>7</v>
      </c>
    </row>
    <row r="22" ht="18.75" spans="1:5">
      <c r="A22" s="200">
        <v>7</v>
      </c>
      <c r="B22" s="205" t="s">
        <v>199</v>
      </c>
      <c r="C22" s="201"/>
      <c r="D22" s="202"/>
      <c r="E22" s="206">
        <v>2</v>
      </c>
    </row>
    <row r="23" ht="18.75" spans="1:5">
      <c r="A23" s="200">
        <v>8</v>
      </c>
      <c r="B23" s="201" t="s">
        <v>201</v>
      </c>
      <c r="C23" s="201"/>
      <c r="D23" s="202"/>
      <c r="E23" s="203">
        <v>2</v>
      </c>
    </row>
    <row r="24" ht="18.75" spans="1:5">
      <c r="A24" s="200">
        <v>9</v>
      </c>
      <c r="B24" s="201" t="s">
        <v>202</v>
      </c>
      <c r="C24" s="201"/>
      <c r="D24" s="202"/>
      <c r="E24" s="199">
        <v>1</v>
      </c>
    </row>
    <row r="25" ht="18.75" spans="1:5">
      <c r="A25" s="200">
        <v>10</v>
      </c>
      <c r="B25" s="205" t="s">
        <v>205</v>
      </c>
      <c r="C25" s="201" t="s">
        <v>206</v>
      </c>
      <c r="D25" s="202"/>
      <c r="E25" s="206">
        <v>2</v>
      </c>
    </row>
    <row r="26" ht="18.75" spans="1:5">
      <c r="A26" s="200">
        <v>11</v>
      </c>
      <c r="B26" s="201" t="s">
        <v>207</v>
      </c>
      <c r="C26" s="201"/>
      <c r="D26" s="202"/>
      <c r="E26" s="206">
        <v>6</v>
      </c>
    </row>
    <row r="27" ht="18.75" spans="1:5">
      <c r="A27" s="200">
        <v>12</v>
      </c>
      <c r="B27" s="201" t="s">
        <v>208</v>
      </c>
      <c r="C27" s="201" t="s">
        <v>209</v>
      </c>
      <c r="D27" s="202"/>
      <c r="E27" s="203">
        <v>3</v>
      </c>
    </row>
    <row r="28" ht="18.75" spans="1:5">
      <c r="A28" s="200">
        <v>13</v>
      </c>
      <c r="B28" s="201" t="s">
        <v>210</v>
      </c>
      <c r="C28" s="201"/>
      <c r="D28" s="202"/>
      <c r="E28" s="207">
        <v>1</v>
      </c>
    </row>
    <row r="29" ht="18.75" spans="1:5">
      <c r="A29" s="200">
        <v>14</v>
      </c>
      <c r="B29" s="201" t="s">
        <v>211</v>
      </c>
      <c r="C29" s="201"/>
      <c r="D29" s="202"/>
      <c r="E29" s="199">
        <v>1</v>
      </c>
    </row>
    <row r="30" ht="18.75" spans="1:5">
      <c r="A30" s="200">
        <v>15</v>
      </c>
      <c r="B30" s="201" t="s">
        <v>212</v>
      </c>
      <c r="C30" s="201"/>
      <c r="D30" s="202"/>
      <c r="E30" s="208">
        <v>2</v>
      </c>
    </row>
    <row r="31" ht="18.75" spans="1:5">
      <c r="A31" s="200">
        <v>16</v>
      </c>
      <c r="B31" s="201" t="s">
        <v>213</v>
      </c>
      <c r="C31" s="201"/>
      <c r="D31" s="202"/>
      <c r="E31" s="208">
        <v>1</v>
      </c>
    </row>
    <row r="32" spans="1:5">
      <c r="A32" s="140"/>
      <c r="B32" s="140"/>
      <c r="C32" s="140"/>
      <c r="D32" s="140"/>
      <c r="E32" s="140"/>
    </row>
    <row r="33" ht="18.75" spans="1:5">
      <c r="A33" s="58" t="s">
        <v>214</v>
      </c>
      <c r="B33" s="59"/>
      <c r="C33" s="59"/>
      <c r="D33" s="59"/>
      <c r="E33" s="59"/>
    </row>
    <row r="34" ht="18.75" spans="1:5">
      <c r="A34" s="68">
        <v>1</v>
      </c>
      <c r="B34" s="69" t="s">
        <v>215</v>
      </c>
      <c r="C34" s="70" t="s">
        <v>216</v>
      </c>
      <c r="D34" s="71" t="s">
        <v>217</v>
      </c>
      <c r="E34" s="72">
        <v>2</v>
      </c>
    </row>
    <row r="35" customHeight="1" spans="1:5">
      <c r="A35" s="73"/>
      <c r="B35" s="74"/>
      <c r="C35" s="75" t="s">
        <v>350</v>
      </c>
      <c r="D35" s="76"/>
      <c r="E35" s="77">
        <v>1</v>
      </c>
    </row>
    <row r="36" customHeight="1" spans="1:5">
      <c r="A36" s="73"/>
      <c r="B36" s="74"/>
      <c r="C36" s="75" t="s">
        <v>219</v>
      </c>
      <c r="D36" s="76"/>
      <c r="E36" s="78">
        <v>4</v>
      </c>
    </row>
    <row r="37" customHeight="1" spans="1:5">
      <c r="A37" s="73"/>
      <c r="B37" s="74"/>
      <c r="C37" s="79" t="s">
        <v>220</v>
      </c>
      <c r="D37" s="80"/>
      <c r="E37" s="81">
        <v>4</v>
      </c>
    </row>
    <row r="38" customHeight="1" spans="1:5">
      <c r="A38" s="73"/>
      <c r="B38" s="74"/>
      <c r="C38" s="75" t="s">
        <v>221</v>
      </c>
      <c r="D38" s="76"/>
      <c r="E38" s="82">
        <v>500</v>
      </c>
    </row>
    <row r="39" customHeight="1" spans="1:5">
      <c r="A39" s="83"/>
      <c r="B39" s="84"/>
      <c r="C39" s="75" t="s">
        <v>222</v>
      </c>
      <c r="D39" s="85"/>
      <c r="E39" s="85"/>
    </row>
    <row r="40" spans="1:5">
      <c r="A40" s="86"/>
      <c r="B40" s="87"/>
      <c r="C40" s="87"/>
      <c r="D40" s="87"/>
      <c r="E40" s="87"/>
    </row>
    <row r="41" ht="18.75" spans="1:5">
      <c r="A41" s="88" t="s">
        <v>223</v>
      </c>
      <c r="B41" s="89"/>
      <c r="C41" s="89"/>
      <c r="D41" s="89"/>
      <c r="E41" s="89"/>
    </row>
    <row r="42" customHeight="1" spans="1:5">
      <c r="A42" s="68">
        <v>1</v>
      </c>
      <c r="B42" s="69" t="s">
        <v>224</v>
      </c>
      <c r="C42" s="75" t="s">
        <v>225</v>
      </c>
      <c r="D42" s="76"/>
      <c r="E42" s="90">
        <f>21*6</f>
        <v>126</v>
      </c>
    </row>
    <row r="43" customHeight="1" spans="1:5">
      <c r="A43" s="73"/>
      <c r="B43" s="74"/>
      <c r="C43" s="75" t="s">
        <v>227</v>
      </c>
      <c r="D43" s="76"/>
      <c r="E43" s="81">
        <v>4</v>
      </c>
    </row>
    <row r="44" customHeight="1" spans="1:5">
      <c r="A44" s="73"/>
      <c r="B44" s="74"/>
      <c r="C44" s="75" t="s">
        <v>228</v>
      </c>
      <c r="D44" s="76"/>
      <c r="E44" s="92">
        <v>4</v>
      </c>
    </row>
    <row r="45" customHeight="1" spans="1:5">
      <c r="A45" s="73"/>
      <c r="B45" s="74"/>
      <c r="C45" s="75" t="s">
        <v>229</v>
      </c>
      <c r="D45" s="76"/>
      <c r="E45" s="81">
        <v>4</v>
      </c>
    </row>
    <row r="46" customHeight="1" spans="1:5">
      <c r="A46" s="83"/>
      <c r="B46" s="84"/>
      <c r="C46" s="75" t="s">
        <v>230</v>
      </c>
      <c r="D46" s="76"/>
      <c r="E46" s="81">
        <v>4</v>
      </c>
    </row>
    <row r="47" ht="18.75" spans="1:5">
      <c r="A47" s="209">
        <v>2</v>
      </c>
      <c r="B47" s="191" t="s">
        <v>231</v>
      </c>
      <c r="C47" s="210" t="s">
        <v>232</v>
      </c>
      <c r="D47" s="210"/>
      <c r="E47" s="211">
        <v>1</v>
      </c>
    </row>
    <row r="48" ht="18.75" spans="1:5">
      <c r="A48" s="212"/>
      <c r="B48" s="213"/>
      <c r="C48" s="210" t="s">
        <v>233</v>
      </c>
      <c r="D48" s="210"/>
      <c r="E48" s="214">
        <v>4</v>
      </c>
    </row>
    <row r="49" ht="18.75" spans="1:5">
      <c r="A49" s="212"/>
      <c r="B49" s="213"/>
      <c r="C49" s="210" t="s">
        <v>234</v>
      </c>
      <c r="D49" s="210"/>
      <c r="E49" s="214">
        <v>4</v>
      </c>
    </row>
    <row r="50" ht="18.75" spans="1:5">
      <c r="A50" s="212"/>
      <c r="B50" s="213"/>
      <c r="C50" s="215" t="s">
        <v>235</v>
      </c>
      <c r="D50" s="215"/>
      <c r="E50" s="216">
        <v>4</v>
      </c>
    </row>
    <row r="51" ht="18.75" spans="1:5">
      <c r="A51" s="212"/>
      <c r="B51" s="213"/>
      <c r="C51" s="101" t="s">
        <v>236</v>
      </c>
      <c r="D51" s="101"/>
      <c r="E51" s="102">
        <v>1</v>
      </c>
    </row>
    <row r="52" s="24" customFormat="1" ht="17.25" customHeight="1" spans="1:5">
      <c r="A52" s="212"/>
      <c r="B52" s="213"/>
      <c r="C52" s="103" t="s">
        <v>237</v>
      </c>
      <c r="D52" s="103"/>
      <c r="E52" s="104">
        <v>4</v>
      </c>
    </row>
    <row r="53" s="24" customFormat="1" ht="17.25" customHeight="1" spans="1:5">
      <c r="A53" s="212"/>
      <c r="B53" s="213"/>
      <c r="C53" s="103" t="s">
        <v>238</v>
      </c>
      <c r="D53" s="103"/>
      <c r="E53" s="217">
        <v>4</v>
      </c>
    </row>
    <row r="54" s="24" customFormat="1" ht="18.75" spans="1:5">
      <c r="A54" s="212"/>
      <c r="B54" s="213"/>
      <c r="C54" s="106" t="s">
        <v>239</v>
      </c>
      <c r="D54" s="107"/>
      <c r="E54" s="104">
        <v>5</v>
      </c>
    </row>
    <row r="55" s="24" customFormat="1" customHeight="1" spans="1:5">
      <c r="A55" s="212"/>
      <c r="B55" s="213"/>
      <c r="C55" s="108" t="s">
        <v>240</v>
      </c>
      <c r="D55" s="107"/>
      <c r="E55" s="104">
        <v>2</v>
      </c>
    </row>
    <row r="56" s="24" customFormat="1" ht="18.75" spans="1:5">
      <c r="A56" s="212"/>
      <c r="B56" s="213"/>
      <c r="C56" s="108" t="s">
        <v>241</v>
      </c>
      <c r="D56" s="107"/>
      <c r="E56" s="104">
        <v>1</v>
      </c>
    </row>
    <row r="57" s="24" customFormat="1" ht="18.75" spans="1:5">
      <c r="A57" s="212"/>
      <c r="B57" s="213"/>
      <c r="C57" s="108" t="s">
        <v>242</v>
      </c>
      <c r="D57" s="107"/>
      <c r="E57" s="104">
        <v>1</v>
      </c>
    </row>
    <row r="58" s="24" customFormat="1" ht="18.75" spans="1:5">
      <c r="A58" s="212"/>
      <c r="B58" s="213"/>
      <c r="C58" s="108" t="s">
        <v>243</v>
      </c>
      <c r="D58" s="107"/>
      <c r="E58" s="104">
        <v>1</v>
      </c>
    </row>
    <row r="59" customHeight="1" spans="1:5">
      <c r="A59" s="218"/>
      <c r="B59" s="213"/>
      <c r="C59" s="106" t="s">
        <v>244</v>
      </c>
      <c r="D59" s="107"/>
      <c r="E59" s="104">
        <v>1</v>
      </c>
    </row>
    <row r="60" ht="18.75" spans="1:5">
      <c r="A60" s="110">
        <v>3</v>
      </c>
      <c r="B60" s="70" t="s">
        <v>245</v>
      </c>
      <c r="C60" s="75"/>
      <c r="D60" s="76"/>
      <c r="E60" s="111">
        <v>4</v>
      </c>
    </row>
    <row r="61" ht="18.75" spans="1:5">
      <c r="A61" s="110">
        <v>4</v>
      </c>
      <c r="B61" s="70" t="s">
        <v>246</v>
      </c>
      <c r="C61" s="75"/>
      <c r="D61" s="76"/>
      <c r="E61" s="112">
        <v>1</v>
      </c>
    </row>
    <row r="62" spans="1:5">
      <c r="A62" s="53"/>
      <c r="B62" s="53"/>
      <c r="C62" s="53"/>
      <c r="D62" s="53"/>
      <c r="E62" s="53"/>
    </row>
    <row r="63" ht="18.75" spans="1:5">
      <c r="A63" s="88" t="s">
        <v>249</v>
      </c>
      <c r="B63" s="89"/>
      <c r="C63" s="89"/>
      <c r="D63" s="89"/>
      <c r="E63" s="89"/>
    </row>
    <row r="64" ht="18.75" spans="1:5">
      <c r="A64" s="110">
        <v>1</v>
      </c>
      <c r="B64" s="219" t="s">
        <v>250</v>
      </c>
      <c r="C64" s="220"/>
      <c r="D64" s="221"/>
      <c r="E64" s="222">
        <v>1</v>
      </c>
    </row>
    <row r="65" s="141" customFormat="1" customHeight="1" spans="1:5">
      <c r="A65" s="110">
        <v>2</v>
      </c>
      <c r="B65" s="219" t="s">
        <v>255</v>
      </c>
      <c r="C65" s="219" t="s">
        <v>296</v>
      </c>
      <c r="D65" s="223"/>
      <c r="E65" s="224">
        <v>16</v>
      </c>
    </row>
    <row r="66" ht="18.75" spans="1:5">
      <c r="A66" s="110">
        <v>3</v>
      </c>
      <c r="B66" s="219" t="s">
        <v>257</v>
      </c>
      <c r="C66" s="220"/>
      <c r="D66" s="221"/>
      <c r="E66" s="224">
        <v>24</v>
      </c>
    </row>
    <row r="67" ht="18.75" spans="1:5">
      <c r="A67" s="110">
        <v>4</v>
      </c>
      <c r="B67" s="219" t="s">
        <v>258</v>
      </c>
      <c r="C67" s="220"/>
      <c r="D67" s="221"/>
      <c r="E67" s="224">
        <v>16</v>
      </c>
    </row>
    <row r="68" ht="18.75" spans="1:5">
      <c r="A68" s="110">
        <v>5</v>
      </c>
      <c r="B68" s="219" t="s">
        <v>259</v>
      </c>
      <c r="C68" s="220"/>
      <c r="D68" s="221"/>
      <c r="E68" s="222">
        <v>8</v>
      </c>
    </row>
    <row r="69" ht="18.75" spans="1:5">
      <c r="A69" s="110">
        <v>6</v>
      </c>
      <c r="B69" s="219" t="s">
        <v>260</v>
      </c>
      <c r="C69" s="220"/>
      <c r="D69" s="221"/>
      <c r="E69" s="222">
        <v>3</v>
      </c>
    </row>
    <row r="70" ht="18.75" spans="1:5">
      <c r="A70" s="110">
        <v>7</v>
      </c>
      <c r="B70" s="219" t="s">
        <v>261</v>
      </c>
      <c r="C70" s="220"/>
      <c r="D70" s="221"/>
      <c r="E70" s="225">
        <v>60</v>
      </c>
    </row>
    <row r="71" ht="18.75" spans="1:5">
      <c r="A71" s="110">
        <v>8</v>
      </c>
      <c r="B71" s="219" t="s">
        <v>262</v>
      </c>
      <c r="C71" s="220"/>
      <c r="D71" s="221"/>
      <c r="E71" s="224">
        <v>20</v>
      </c>
    </row>
    <row r="72" ht="18.75" spans="1:5">
      <c r="A72" s="110">
        <v>9</v>
      </c>
      <c r="B72" s="70" t="s">
        <v>246</v>
      </c>
      <c r="C72" s="75"/>
      <c r="D72" s="76"/>
      <c r="E72" s="112">
        <v>1</v>
      </c>
    </row>
    <row r="73" spans="1:5">
      <c r="A73" s="86"/>
      <c r="B73" s="87"/>
      <c r="C73" s="87"/>
      <c r="D73" s="87"/>
      <c r="E73" s="87"/>
    </row>
    <row r="74" ht="18.75" spans="1:5">
      <c r="A74" s="54"/>
      <c r="B74" s="55"/>
      <c r="C74" s="55"/>
      <c r="D74" s="55"/>
      <c r="E74" s="55"/>
    </row>
    <row r="76" customHeight="1" spans="1:5">
      <c r="A76" s="37" t="s">
        <v>263</v>
      </c>
      <c r="B76" s="38"/>
      <c r="C76" s="38"/>
      <c r="D76" s="38"/>
      <c r="E76" s="38"/>
    </row>
    <row r="77" customHeight="1" spans="1:5">
      <c r="A77" s="39" t="s">
        <v>165</v>
      </c>
      <c r="B77" s="39" t="s">
        <v>166</v>
      </c>
      <c r="C77" s="56" t="s">
        <v>167</v>
      </c>
      <c r="D77" s="57"/>
      <c r="E77" s="39" t="s">
        <v>169</v>
      </c>
    </row>
    <row r="78" ht="18.75" spans="1:5">
      <c r="A78" s="129" t="s">
        <v>264</v>
      </c>
      <c r="B78" s="130"/>
      <c r="C78" s="130"/>
      <c r="D78" s="130"/>
      <c r="E78" s="130"/>
    </row>
    <row r="79" ht="18.75" spans="1:5">
      <c r="A79" s="131">
        <v>1</v>
      </c>
      <c r="B79" s="132" t="s">
        <v>265</v>
      </c>
      <c r="C79" s="133"/>
      <c r="D79" s="134"/>
      <c r="E79" s="135">
        <v>1</v>
      </c>
    </row>
    <row r="80" ht="18.75" spans="1:5">
      <c r="A80" s="131">
        <v>2</v>
      </c>
      <c r="B80" s="136" t="s">
        <v>266</v>
      </c>
      <c r="C80" s="137"/>
      <c r="D80" s="138"/>
      <c r="E80" s="135">
        <v>1</v>
      </c>
    </row>
    <row r="81" ht="18.75" spans="1:5">
      <c r="A81" s="131">
        <v>3</v>
      </c>
      <c r="B81" s="139" t="s">
        <v>267</v>
      </c>
      <c r="C81" s="137"/>
      <c r="D81" s="138"/>
      <c r="E81" s="135">
        <v>3</v>
      </c>
    </row>
    <row r="82" ht="18.75" spans="1:5">
      <c r="A82" s="131">
        <v>4</v>
      </c>
      <c r="B82" s="136" t="s">
        <v>268</v>
      </c>
      <c r="C82" s="137"/>
      <c r="D82" s="138"/>
      <c r="E82" s="135">
        <v>1</v>
      </c>
    </row>
    <row r="83" ht="18.75" spans="1:5">
      <c r="A83" s="131">
        <v>5</v>
      </c>
      <c r="B83" s="139" t="s">
        <v>269</v>
      </c>
      <c r="C83" s="137"/>
      <c r="D83" s="138"/>
      <c r="E83" s="135">
        <v>2</v>
      </c>
    </row>
    <row r="84" ht="18.75" spans="1:5">
      <c r="A84" s="131">
        <v>6</v>
      </c>
      <c r="B84" s="136" t="s">
        <v>270</v>
      </c>
      <c r="C84" s="137"/>
      <c r="D84" s="138"/>
      <c r="E84" s="135">
        <v>1</v>
      </c>
    </row>
    <row r="85" ht="18.75" spans="1:5">
      <c r="A85" s="131">
        <v>7</v>
      </c>
      <c r="B85" s="139" t="s">
        <v>271</v>
      </c>
      <c r="C85" s="137"/>
      <c r="D85" s="138"/>
      <c r="E85" s="135">
        <v>2</v>
      </c>
    </row>
    <row r="86" spans="1:5">
      <c r="A86" s="140"/>
      <c r="B86" s="140"/>
      <c r="C86" s="140"/>
      <c r="D86" s="140"/>
      <c r="E86" s="140"/>
    </row>
    <row r="87" customHeight="1" spans="1:5">
      <c r="A87" s="54"/>
      <c r="B87" s="55"/>
      <c r="C87" s="55"/>
      <c r="D87" s="55"/>
      <c r="E87" s="55"/>
    </row>
  </sheetData>
  <mergeCells count="72">
    <mergeCell ref="A1:E1"/>
    <mergeCell ref="A3:E3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A33:E33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60:D60"/>
    <mergeCell ref="C61:D61"/>
    <mergeCell ref="A62:E62"/>
    <mergeCell ref="A63:E63"/>
    <mergeCell ref="C64:D64"/>
    <mergeCell ref="C66:D66"/>
    <mergeCell ref="C67:D67"/>
    <mergeCell ref="C68:D68"/>
    <mergeCell ref="C69:D69"/>
    <mergeCell ref="C70:D70"/>
    <mergeCell ref="C71:D71"/>
    <mergeCell ref="A73:E73"/>
    <mergeCell ref="A74:E74"/>
    <mergeCell ref="A76:E76"/>
    <mergeCell ref="C77:D77"/>
    <mergeCell ref="A78:E78"/>
    <mergeCell ref="C80:D80"/>
    <mergeCell ref="C81:D81"/>
    <mergeCell ref="C82:D82"/>
    <mergeCell ref="C83:D83"/>
    <mergeCell ref="A86:E86"/>
    <mergeCell ref="A87:E87"/>
    <mergeCell ref="A34:A39"/>
    <mergeCell ref="A42:A46"/>
    <mergeCell ref="A47:A59"/>
    <mergeCell ref="B34:B39"/>
    <mergeCell ref="B42:B46"/>
    <mergeCell ref="B47:B59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7"/>
  <sheetViews>
    <sheetView zoomScale="80" zoomScaleNormal="80" topLeftCell="A4" workbookViewId="0">
      <selection activeCell="H19" sqref="H19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6666666666667" style="30" customWidth="1"/>
    <col min="4" max="4" width="40.6666666666667" style="31" customWidth="1"/>
    <col min="5" max="5" width="14.3333333333333" style="30" customWidth="1"/>
    <col min="6" max="6" width="14.3333333333333" style="32" customWidth="1"/>
    <col min="7" max="7" width="10.75" style="32" customWidth="1"/>
    <col min="8" max="253" width="9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6666666666667" style="32" customWidth="1"/>
    <col min="261" max="261" width="14.4166666666667" style="32" customWidth="1"/>
    <col min="262" max="262" width="14.3333333333333" style="32" customWidth="1"/>
    <col min="263" max="263" width="10.75" style="32" customWidth="1"/>
    <col min="264" max="509" width="9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6666666666667" style="32" customWidth="1"/>
    <col min="517" max="517" width="14.4166666666667" style="32" customWidth="1"/>
    <col min="518" max="518" width="14.3333333333333" style="32" customWidth="1"/>
    <col min="519" max="519" width="10.75" style="32" customWidth="1"/>
    <col min="520" max="765" width="9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6666666666667" style="32" customWidth="1"/>
    <col min="773" max="773" width="14.4166666666667" style="32" customWidth="1"/>
    <col min="774" max="774" width="14.3333333333333" style="32" customWidth="1"/>
    <col min="775" max="775" width="10.75" style="32" customWidth="1"/>
    <col min="776" max="1021" width="9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6666666666667" style="32" customWidth="1"/>
    <col min="1029" max="1029" width="14.4166666666667" style="32" customWidth="1"/>
    <col min="1030" max="1030" width="14.3333333333333" style="32" customWidth="1"/>
    <col min="1031" max="1031" width="10.75" style="32" customWidth="1"/>
    <col min="1032" max="1277" width="9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6666666666667" style="32" customWidth="1"/>
    <col min="1285" max="1285" width="14.4166666666667" style="32" customWidth="1"/>
    <col min="1286" max="1286" width="14.3333333333333" style="32" customWidth="1"/>
    <col min="1287" max="1287" width="10.75" style="32" customWidth="1"/>
    <col min="1288" max="1533" width="9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6666666666667" style="32" customWidth="1"/>
    <col min="1541" max="1541" width="14.4166666666667" style="32" customWidth="1"/>
    <col min="1542" max="1542" width="14.3333333333333" style="32" customWidth="1"/>
    <col min="1543" max="1543" width="10.75" style="32" customWidth="1"/>
    <col min="1544" max="1789" width="9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6666666666667" style="32" customWidth="1"/>
    <col min="1797" max="1797" width="14.4166666666667" style="32" customWidth="1"/>
    <col min="1798" max="1798" width="14.3333333333333" style="32" customWidth="1"/>
    <col min="1799" max="1799" width="10.75" style="32" customWidth="1"/>
    <col min="1800" max="2045" width="9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6666666666667" style="32" customWidth="1"/>
    <col min="2053" max="2053" width="14.4166666666667" style="32" customWidth="1"/>
    <col min="2054" max="2054" width="14.3333333333333" style="32" customWidth="1"/>
    <col min="2055" max="2055" width="10.75" style="32" customWidth="1"/>
    <col min="2056" max="2301" width="9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6666666666667" style="32" customWidth="1"/>
    <col min="2309" max="2309" width="14.4166666666667" style="32" customWidth="1"/>
    <col min="2310" max="2310" width="14.3333333333333" style="32" customWidth="1"/>
    <col min="2311" max="2311" width="10.75" style="32" customWidth="1"/>
    <col min="2312" max="2557" width="9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6666666666667" style="32" customWidth="1"/>
    <col min="2565" max="2565" width="14.4166666666667" style="32" customWidth="1"/>
    <col min="2566" max="2566" width="14.3333333333333" style="32" customWidth="1"/>
    <col min="2567" max="2567" width="10.75" style="32" customWidth="1"/>
    <col min="2568" max="2813" width="9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6666666666667" style="32" customWidth="1"/>
    <col min="2821" max="2821" width="14.4166666666667" style="32" customWidth="1"/>
    <col min="2822" max="2822" width="14.3333333333333" style="32" customWidth="1"/>
    <col min="2823" max="2823" width="10.75" style="32" customWidth="1"/>
    <col min="2824" max="3069" width="9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6666666666667" style="32" customWidth="1"/>
    <col min="3077" max="3077" width="14.4166666666667" style="32" customWidth="1"/>
    <col min="3078" max="3078" width="14.3333333333333" style="32" customWidth="1"/>
    <col min="3079" max="3079" width="10.75" style="32" customWidth="1"/>
    <col min="3080" max="3325" width="9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6666666666667" style="32" customWidth="1"/>
    <col min="3333" max="3333" width="14.4166666666667" style="32" customWidth="1"/>
    <col min="3334" max="3334" width="14.3333333333333" style="32" customWidth="1"/>
    <col min="3335" max="3335" width="10.75" style="32" customWidth="1"/>
    <col min="3336" max="3581" width="9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6666666666667" style="32" customWidth="1"/>
    <col min="3589" max="3589" width="14.4166666666667" style="32" customWidth="1"/>
    <col min="3590" max="3590" width="14.3333333333333" style="32" customWidth="1"/>
    <col min="3591" max="3591" width="10.75" style="32" customWidth="1"/>
    <col min="3592" max="3837" width="9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6666666666667" style="32" customWidth="1"/>
    <col min="3845" max="3845" width="14.4166666666667" style="32" customWidth="1"/>
    <col min="3846" max="3846" width="14.3333333333333" style="32" customWidth="1"/>
    <col min="3847" max="3847" width="10.75" style="32" customWidth="1"/>
    <col min="3848" max="4093" width="9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6666666666667" style="32" customWidth="1"/>
    <col min="4101" max="4101" width="14.4166666666667" style="32" customWidth="1"/>
    <col min="4102" max="4102" width="14.3333333333333" style="32" customWidth="1"/>
    <col min="4103" max="4103" width="10.75" style="32" customWidth="1"/>
    <col min="4104" max="4349" width="9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6666666666667" style="32" customWidth="1"/>
    <col min="4357" max="4357" width="14.4166666666667" style="32" customWidth="1"/>
    <col min="4358" max="4358" width="14.3333333333333" style="32" customWidth="1"/>
    <col min="4359" max="4359" width="10.75" style="32" customWidth="1"/>
    <col min="4360" max="4605" width="9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6666666666667" style="32" customWidth="1"/>
    <col min="4613" max="4613" width="14.4166666666667" style="32" customWidth="1"/>
    <col min="4614" max="4614" width="14.3333333333333" style="32" customWidth="1"/>
    <col min="4615" max="4615" width="10.75" style="32" customWidth="1"/>
    <col min="4616" max="4861" width="9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6666666666667" style="32" customWidth="1"/>
    <col min="4869" max="4869" width="14.4166666666667" style="32" customWidth="1"/>
    <col min="4870" max="4870" width="14.3333333333333" style="32" customWidth="1"/>
    <col min="4871" max="4871" width="10.75" style="32" customWidth="1"/>
    <col min="4872" max="5117" width="9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6666666666667" style="32" customWidth="1"/>
    <col min="5125" max="5125" width="14.4166666666667" style="32" customWidth="1"/>
    <col min="5126" max="5126" width="14.3333333333333" style="32" customWidth="1"/>
    <col min="5127" max="5127" width="10.75" style="32" customWidth="1"/>
    <col min="5128" max="5373" width="9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6666666666667" style="32" customWidth="1"/>
    <col min="5381" max="5381" width="14.4166666666667" style="32" customWidth="1"/>
    <col min="5382" max="5382" width="14.3333333333333" style="32" customWidth="1"/>
    <col min="5383" max="5383" width="10.75" style="32" customWidth="1"/>
    <col min="5384" max="5629" width="9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6666666666667" style="32" customWidth="1"/>
    <col min="5637" max="5637" width="14.4166666666667" style="32" customWidth="1"/>
    <col min="5638" max="5638" width="14.3333333333333" style="32" customWidth="1"/>
    <col min="5639" max="5639" width="10.75" style="32" customWidth="1"/>
    <col min="5640" max="5885" width="9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6666666666667" style="32" customWidth="1"/>
    <col min="5893" max="5893" width="14.4166666666667" style="32" customWidth="1"/>
    <col min="5894" max="5894" width="14.3333333333333" style="32" customWidth="1"/>
    <col min="5895" max="5895" width="10.75" style="32" customWidth="1"/>
    <col min="5896" max="6141" width="9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6666666666667" style="32" customWidth="1"/>
    <col min="6149" max="6149" width="14.4166666666667" style="32" customWidth="1"/>
    <col min="6150" max="6150" width="14.3333333333333" style="32" customWidth="1"/>
    <col min="6151" max="6151" width="10.75" style="32" customWidth="1"/>
    <col min="6152" max="6397" width="9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6666666666667" style="32" customWidth="1"/>
    <col min="6405" max="6405" width="14.4166666666667" style="32" customWidth="1"/>
    <col min="6406" max="6406" width="14.3333333333333" style="32" customWidth="1"/>
    <col min="6407" max="6407" width="10.75" style="32" customWidth="1"/>
    <col min="6408" max="6653" width="9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6666666666667" style="32" customWidth="1"/>
    <col min="6661" max="6661" width="14.4166666666667" style="32" customWidth="1"/>
    <col min="6662" max="6662" width="14.3333333333333" style="32" customWidth="1"/>
    <col min="6663" max="6663" width="10.75" style="32" customWidth="1"/>
    <col min="6664" max="6909" width="9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6666666666667" style="32" customWidth="1"/>
    <col min="6917" max="6917" width="14.4166666666667" style="32" customWidth="1"/>
    <col min="6918" max="6918" width="14.3333333333333" style="32" customWidth="1"/>
    <col min="6919" max="6919" width="10.75" style="32" customWidth="1"/>
    <col min="6920" max="7165" width="9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6666666666667" style="32" customWidth="1"/>
    <col min="7173" max="7173" width="14.4166666666667" style="32" customWidth="1"/>
    <col min="7174" max="7174" width="14.3333333333333" style="32" customWidth="1"/>
    <col min="7175" max="7175" width="10.75" style="32" customWidth="1"/>
    <col min="7176" max="7421" width="9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6666666666667" style="32" customWidth="1"/>
    <col min="7429" max="7429" width="14.4166666666667" style="32" customWidth="1"/>
    <col min="7430" max="7430" width="14.3333333333333" style="32" customWidth="1"/>
    <col min="7431" max="7431" width="10.75" style="32" customWidth="1"/>
    <col min="7432" max="7677" width="9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6666666666667" style="32" customWidth="1"/>
    <col min="7685" max="7685" width="14.4166666666667" style="32" customWidth="1"/>
    <col min="7686" max="7686" width="14.3333333333333" style="32" customWidth="1"/>
    <col min="7687" max="7687" width="10.75" style="32" customWidth="1"/>
    <col min="7688" max="7933" width="9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6666666666667" style="32" customWidth="1"/>
    <col min="7941" max="7941" width="14.4166666666667" style="32" customWidth="1"/>
    <col min="7942" max="7942" width="14.3333333333333" style="32" customWidth="1"/>
    <col min="7943" max="7943" width="10.75" style="32" customWidth="1"/>
    <col min="7944" max="8189" width="9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6666666666667" style="32" customWidth="1"/>
    <col min="8197" max="8197" width="14.4166666666667" style="32" customWidth="1"/>
    <col min="8198" max="8198" width="14.3333333333333" style="32" customWidth="1"/>
    <col min="8199" max="8199" width="10.75" style="32" customWidth="1"/>
    <col min="8200" max="8445" width="9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6666666666667" style="32" customWidth="1"/>
    <col min="8453" max="8453" width="14.4166666666667" style="32" customWidth="1"/>
    <col min="8454" max="8454" width="14.3333333333333" style="32" customWidth="1"/>
    <col min="8455" max="8455" width="10.75" style="32" customWidth="1"/>
    <col min="8456" max="8701" width="9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6666666666667" style="32" customWidth="1"/>
    <col min="8709" max="8709" width="14.4166666666667" style="32" customWidth="1"/>
    <col min="8710" max="8710" width="14.3333333333333" style="32" customWidth="1"/>
    <col min="8711" max="8711" width="10.75" style="32" customWidth="1"/>
    <col min="8712" max="8957" width="9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6666666666667" style="32" customWidth="1"/>
    <col min="8965" max="8965" width="14.4166666666667" style="32" customWidth="1"/>
    <col min="8966" max="8966" width="14.3333333333333" style="32" customWidth="1"/>
    <col min="8967" max="8967" width="10.75" style="32" customWidth="1"/>
    <col min="8968" max="9213" width="9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6666666666667" style="32" customWidth="1"/>
    <col min="9221" max="9221" width="14.4166666666667" style="32" customWidth="1"/>
    <col min="9222" max="9222" width="14.3333333333333" style="32" customWidth="1"/>
    <col min="9223" max="9223" width="10.75" style="32" customWidth="1"/>
    <col min="9224" max="9469" width="9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6666666666667" style="32" customWidth="1"/>
    <col min="9477" max="9477" width="14.4166666666667" style="32" customWidth="1"/>
    <col min="9478" max="9478" width="14.3333333333333" style="32" customWidth="1"/>
    <col min="9479" max="9479" width="10.75" style="32" customWidth="1"/>
    <col min="9480" max="9725" width="9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6666666666667" style="32" customWidth="1"/>
    <col min="9733" max="9733" width="14.4166666666667" style="32" customWidth="1"/>
    <col min="9734" max="9734" width="14.3333333333333" style="32" customWidth="1"/>
    <col min="9735" max="9735" width="10.75" style="32" customWidth="1"/>
    <col min="9736" max="9981" width="9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6666666666667" style="32" customWidth="1"/>
    <col min="9989" max="9989" width="14.4166666666667" style="32" customWidth="1"/>
    <col min="9990" max="9990" width="14.3333333333333" style="32" customWidth="1"/>
    <col min="9991" max="9991" width="10.75" style="32" customWidth="1"/>
    <col min="9992" max="10237" width="9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6666666666667" style="32" customWidth="1"/>
    <col min="10245" max="10245" width="14.4166666666667" style="32" customWidth="1"/>
    <col min="10246" max="10246" width="14.3333333333333" style="32" customWidth="1"/>
    <col min="10247" max="10247" width="10.75" style="32" customWidth="1"/>
    <col min="10248" max="10493" width="9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6666666666667" style="32" customWidth="1"/>
    <col min="10501" max="10501" width="14.4166666666667" style="32" customWidth="1"/>
    <col min="10502" max="10502" width="14.3333333333333" style="32" customWidth="1"/>
    <col min="10503" max="10503" width="10.75" style="32" customWidth="1"/>
    <col min="10504" max="10749" width="9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6666666666667" style="32" customWidth="1"/>
    <col min="10757" max="10757" width="14.4166666666667" style="32" customWidth="1"/>
    <col min="10758" max="10758" width="14.3333333333333" style="32" customWidth="1"/>
    <col min="10759" max="10759" width="10.75" style="32" customWidth="1"/>
    <col min="10760" max="11005" width="9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6666666666667" style="32" customWidth="1"/>
    <col min="11013" max="11013" width="14.4166666666667" style="32" customWidth="1"/>
    <col min="11014" max="11014" width="14.3333333333333" style="32" customWidth="1"/>
    <col min="11015" max="11015" width="10.75" style="32" customWidth="1"/>
    <col min="11016" max="11261" width="9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6666666666667" style="32" customWidth="1"/>
    <col min="11269" max="11269" width="14.4166666666667" style="32" customWidth="1"/>
    <col min="11270" max="11270" width="14.3333333333333" style="32" customWidth="1"/>
    <col min="11271" max="11271" width="10.75" style="32" customWidth="1"/>
    <col min="11272" max="11517" width="9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6666666666667" style="32" customWidth="1"/>
    <col min="11525" max="11525" width="14.4166666666667" style="32" customWidth="1"/>
    <col min="11526" max="11526" width="14.3333333333333" style="32" customWidth="1"/>
    <col min="11527" max="11527" width="10.75" style="32" customWidth="1"/>
    <col min="11528" max="11773" width="9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6666666666667" style="32" customWidth="1"/>
    <col min="11781" max="11781" width="14.4166666666667" style="32" customWidth="1"/>
    <col min="11782" max="11782" width="14.3333333333333" style="32" customWidth="1"/>
    <col min="11783" max="11783" width="10.75" style="32" customWidth="1"/>
    <col min="11784" max="12029" width="9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6666666666667" style="32" customWidth="1"/>
    <col min="12037" max="12037" width="14.4166666666667" style="32" customWidth="1"/>
    <col min="12038" max="12038" width="14.3333333333333" style="32" customWidth="1"/>
    <col min="12039" max="12039" width="10.75" style="32" customWidth="1"/>
    <col min="12040" max="12285" width="9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6666666666667" style="32" customWidth="1"/>
    <col min="12293" max="12293" width="14.4166666666667" style="32" customWidth="1"/>
    <col min="12294" max="12294" width="14.3333333333333" style="32" customWidth="1"/>
    <col min="12295" max="12295" width="10.75" style="32" customWidth="1"/>
    <col min="12296" max="12541" width="9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6666666666667" style="32" customWidth="1"/>
    <col min="12549" max="12549" width="14.4166666666667" style="32" customWidth="1"/>
    <col min="12550" max="12550" width="14.3333333333333" style="32" customWidth="1"/>
    <col min="12551" max="12551" width="10.75" style="32" customWidth="1"/>
    <col min="12552" max="12797" width="9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6666666666667" style="32" customWidth="1"/>
    <col min="12805" max="12805" width="14.4166666666667" style="32" customWidth="1"/>
    <col min="12806" max="12806" width="14.3333333333333" style="32" customWidth="1"/>
    <col min="12807" max="12807" width="10.75" style="32" customWidth="1"/>
    <col min="12808" max="13053" width="9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6666666666667" style="32" customWidth="1"/>
    <col min="13061" max="13061" width="14.4166666666667" style="32" customWidth="1"/>
    <col min="13062" max="13062" width="14.3333333333333" style="32" customWidth="1"/>
    <col min="13063" max="13063" width="10.75" style="32" customWidth="1"/>
    <col min="13064" max="13309" width="9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6666666666667" style="32" customWidth="1"/>
    <col min="13317" max="13317" width="14.4166666666667" style="32" customWidth="1"/>
    <col min="13318" max="13318" width="14.3333333333333" style="32" customWidth="1"/>
    <col min="13319" max="13319" width="10.75" style="32" customWidth="1"/>
    <col min="13320" max="13565" width="9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6666666666667" style="32" customWidth="1"/>
    <col min="13573" max="13573" width="14.4166666666667" style="32" customWidth="1"/>
    <col min="13574" max="13574" width="14.3333333333333" style="32" customWidth="1"/>
    <col min="13575" max="13575" width="10.75" style="32" customWidth="1"/>
    <col min="13576" max="13821" width="9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6666666666667" style="32" customWidth="1"/>
    <col min="13829" max="13829" width="14.4166666666667" style="32" customWidth="1"/>
    <col min="13830" max="13830" width="14.3333333333333" style="32" customWidth="1"/>
    <col min="13831" max="13831" width="10.75" style="32" customWidth="1"/>
    <col min="13832" max="14077" width="9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6666666666667" style="32" customWidth="1"/>
    <col min="14085" max="14085" width="14.4166666666667" style="32" customWidth="1"/>
    <col min="14086" max="14086" width="14.3333333333333" style="32" customWidth="1"/>
    <col min="14087" max="14087" width="10.75" style="32" customWidth="1"/>
    <col min="14088" max="14333" width="9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6666666666667" style="32" customWidth="1"/>
    <col min="14341" max="14341" width="14.4166666666667" style="32" customWidth="1"/>
    <col min="14342" max="14342" width="14.3333333333333" style="32" customWidth="1"/>
    <col min="14343" max="14343" width="10.75" style="32" customWidth="1"/>
    <col min="14344" max="14589" width="9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6666666666667" style="32" customWidth="1"/>
    <col min="14597" max="14597" width="14.4166666666667" style="32" customWidth="1"/>
    <col min="14598" max="14598" width="14.3333333333333" style="32" customWidth="1"/>
    <col min="14599" max="14599" width="10.75" style="32" customWidth="1"/>
    <col min="14600" max="14845" width="9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6666666666667" style="32" customWidth="1"/>
    <col min="14853" max="14853" width="14.4166666666667" style="32" customWidth="1"/>
    <col min="14854" max="14854" width="14.3333333333333" style="32" customWidth="1"/>
    <col min="14855" max="14855" width="10.75" style="32" customWidth="1"/>
    <col min="14856" max="15101" width="9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6666666666667" style="32" customWidth="1"/>
    <col min="15109" max="15109" width="14.4166666666667" style="32" customWidth="1"/>
    <col min="15110" max="15110" width="14.3333333333333" style="32" customWidth="1"/>
    <col min="15111" max="15111" width="10.75" style="32" customWidth="1"/>
    <col min="15112" max="15357" width="9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6666666666667" style="32" customWidth="1"/>
    <col min="15365" max="15365" width="14.4166666666667" style="32" customWidth="1"/>
    <col min="15366" max="15366" width="14.3333333333333" style="32" customWidth="1"/>
    <col min="15367" max="15367" width="10.75" style="32" customWidth="1"/>
    <col min="15368" max="15613" width="9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6666666666667" style="32" customWidth="1"/>
    <col min="15621" max="15621" width="14.4166666666667" style="32" customWidth="1"/>
    <col min="15622" max="15622" width="14.3333333333333" style="32" customWidth="1"/>
    <col min="15623" max="15623" width="10.75" style="32" customWidth="1"/>
    <col min="15624" max="15869" width="9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6666666666667" style="32" customWidth="1"/>
    <col min="15877" max="15877" width="14.4166666666667" style="32" customWidth="1"/>
    <col min="15878" max="15878" width="14.3333333333333" style="32" customWidth="1"/>
    <col min="15879" max="15879" width="10.75" style="32" customWidth="1"/>
    <col min="15880" max="16125" width="9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6666666666667" style="32" customWidth="1"/>
    <col min="16133" max="16133" width="14.4166666666667" style="32" customWidth="1"/>
    <col min="16134" max="16134" width="14.3333333333333" style="32" customWidth="1"/>
    <col min="16135" max="16135" width="10.75" style="32" customWidth="1"/>
    <col min="16136" max="16384" width="9" style="32"/>
  </cols>
  <sheetData>
    <row r="1" ht="32.25" spans="1:5">
      <c r="A1" s="33" t="s">
        <v>351</v>
      </c>
      <c r="B1" s="34"/>
      <c r="C1" s="34"/>
      <c r="D1" s="34"/>
      <c r="E1" s="34"/>
    </row>
    <row r="2" ht="18.75" spans="1:5">
      <c r="A2" s="35"/>
      <c r="B2" s="36"/>
      <c r="C2" s="36"/>
      <c r="D2" s="36"/>
      <c r="E2" s="36"/>
    </row>
    <row r="3" customHeight="1" spans="1:5">
      <c r="A3" s="37" t="s">
        <v>164</v>
      </c>
      <c r="B3" s="38"/>
      <c r="C3" s="38"/>
      <c r="D3" s="38"/>
      <c r="E3" s="38"/>
    </row>
    <row r="4" s="24" customFormat="1" ht="18.75" spans="1:5">
      <c r="A4" s="39" t="s">
        <v>165</v>
      </c>
      <c r="B4" s="40" t="s">
        <v>166</v>
      </c>
      <c r="C4" s="39" t="s">
        <v>167</v>
      </c>
      <c r="D4" s="39" t="s">
        <v>168</v>
      </c>
      <c r="E4" s="39" t="s">
        <v>169</v>
      </c>
    </row>
    <row r="5" s="183" customFormat="1" ht="18.75" spans="1:5">
      <c r="A5" s="186">
        <v>1</v>
      </c>
      <c r="B5" s="187" t="s">
        <v>173</v>
      </c>
      <c r="C5" s="188" t="s">
        <v>171</v>
      </c>
      <c r="D5" s="189" t="s">
        <v>347</v>
      </c>
      <c r="E5" s="190">
        <f>2*6*2</f>
        <v>24</v>
      </c>
    </row>
    <row r="6" s="24" customFormat="1" ht="18.75" spans="1:5">
      <c r="A6" s="226">
        <v>2</v>
      </c>
      <c r="B6" s="188" t="s">
        <v>175</v>
      </c>
      <c r="C6" s="188"/>
      <c r="D6" s="189" t="s">
        <v>348</v>
      </c>
      <c r="E6" s="227">
        <f>21*2.1</f>
        <v>44.1</v>
      </c>
    </row>
    <row r="7" s="184" customFormat="1" ht="18.75" spans="1:5">
      <c r="A7" s="186">
        <v>3</v>
      </c>
      <c r="B7" s="191" t="s">
        <v>176</v>
      </c>
      <c r="C7" s="192" t="s">
        <v>177</v>
      </c>
      <c r="D7" s="189" t="s">
        <v>349</v>
      </c>
      <c r="E7" s="193">
        <f>21*4.8</f>
        <v>100.8</v>
      </c>
    </row>
    <row r="8" ht="18.75" spans="1:5">
      <c r="A8" s="226">
        <v>4</v>
      </c>
      <c r="B8" s="194" t="s">
        <v>179</v>
      </c>
      <c r="C8" s="195" t="s">
        <v>171</v>
      </c>
      <c r="D8" s="196" t="s">
        <v>180</v>
      </c>
      <c r="E8" s="197">
        <f>6*3</f>
        <v>18</v>
      </c>
    </row>
    <row r="9" ht="18.75" spans="1:5">
      <c r="A9" s="186">
        <v>5</v>
      </c>
      <c r="B9" s="194" t="s">
        <v>181</v>
      </c>
      <c r="C9" s="198" t="s">
        <v>182</v>
      </c>
      <c r="D9" s="196" t="s">
        <v>280</v>
      </c>
      <c r="E9" s="199">
        <v>4</v>
      </c>
    </row>
    <row r="10" s="24" customFormat="1" spans="1:5">
      <c r="A10" s="53"/>
      <c r="B10" s="53"/>
      <c r="C10" s="53"/>
      <c r="D10" s="53"/>
      <c r="E10" s="53"/>
    </row>
    <row r="11" ht="18.75" spans="1:5">
      <c r="A11" s="54"/>
      <c r="B11" s="55"/>
      <c r="C11" s="55"/>
      <c r="D11" s="55"/>
      <c r="E11" s="55"/>
    </row>
    <row r="13" customHeight="1" spans="1:5">
      <c r="A13" s="37" t="s">
        <v>281</v>
      </c>
      <c r="B13" s="38"/>
      <c r="C13" s="38"/>
      <c r="D13" s="38"/>
      <c r="E13" s="38"/>
    </row>
    <row r="14" ht="17.75" customHeight="1" spans="1:5">
      <c r="A14" s="39" t="s">
        <v>165</v>
      </c>
      <c r="B14" s="39" t="s">
        <v>166</v>
      </c>
      <c r="C14" s="56" t="s">
        <v>185</v>
      </c>
      <c r="D14" s="57"/>
      <c r="E14" s="39" t="s">
        <v>186</v>
      </c>
    </row>
    <row r="15" ht="18.75" spans="1:5">
      <c r="A15" s="58" t="s">
        <v>187</v>
      </c>
      <c r="B15" s="59"/>
      <c r="C15" s="59"/>
      <c r="D15" s="59"/>
      <c r="E15" s="59"/>
    </row>
    <row r="16" s="185" customFormat="1" ht="18.75" spans="1:5">
      <c r="A16" s="200">
        <v>1</v>
      </c>
      <c r="B16" s="201" t="s">
        <v>188</v>
      </c>
      <c r="C16" s="201" t="s">
        <v>189</v>
      </c>
      <c r="D16" s="202"/>
      <c r="E16" s="203">
        <v>1</v>
      </c>
    </row>
    <row r="17" ht="18.75" spans="1:5">
      <c r="A17" s="200">
        <v>2</v>
      </c>
      <c r="B17" s="201" t="s">
        <v>190</v>
      </c>
      <c r="C17" s="201" t="s">
        <v>191</v>
      </c>
      <c r="D17" s="202"/>
      <c r="E17" s="203">
        <v>12</v>
      </c>
    </row>
    <row r="18" ht="18.75" spans="1:5">
      <c r="A18" s="200">
        <v>3</v>
      </c>
      <c r="B18" s="201" t="s">
        <v>192</v>
      </c>
      <c r="C18" s="201"/>
      <c r="D18" s="202"/>
      <c r="E18" s="203">
        <v>2</v>
      </c>
    </row>
    <row r="19" ht="18.75" spans="1:5">
      <c r="A19" s="200">
        <v>4</v>
      </c>
      <c r="B19" s="201" t="s">
        <v>195</v>
      </c>
      <c r="C19" s="201" t="s">
        <v>196</v>
      </c>
      <c r="D19" s="202"/>
      <c r="E19" s="203">
        <v>6</v>
      </c>
    </row>
    <row r="20" ht="18.75" spans="1:5">
      <c r="A20" s="200">
        <v>5</v>
      </c>
      <c r="B20" s="201" t="s">
        <v>195</v>
      </c>
      <c r="C20" s="204" t="s">
        <v>197</v>
      </c>
      <c r="D20" s="202"/>
      <c r="E20" s="203">
        <v>1</v>
      </c>
    </row>
    <row r="21" ht="18.75" spans="1:5">
      <c r="A21" s="200">
        <v>6</v>
      </c>
      <c r="B21" s="201" t="s">
        <v>198</v>
      </c>
      <c r="C21" s="201"/>
      <c r="D21" s="202"/>
      <c r="E21" s="203">
        <v>7</v>
      </c>
    </row>
    <row r="22" ht="18.75" spans="1:5">
      <c r="A22" s="200">
        <v>7</v>
      </c>
      <c r="B22" s="205" t="s">
        <v>199</v>
      </c>
      <c r="C22" s="201"/>
      <c r="D22" s="202"/>
      <c r="E22" s="206">
        <v>2</v>
      </c>
    </row>
    <row r="23" ht="18.75" spans="1:5">
      <c r="A23" s="200">
        <v>8</v>
      </c>
      <c r="B23" s="201" t="s">
        <v>201</v>
      </c>
      <c r="C23" s="201"/>
      <c r="D23" s="202"/>
      <c r="E23" s="203">
        <v>2</v>
      </c>
    </row>
    <row r="24" ht="18.75" spans="1:5">
      <c r="A24" s="200">
        <v>9</v>
      </c>
      <c r="B24" s="201" t="s">
        <v>202</v>
      </c>
      <c r="C24" s="201"/>
      <c r="D24" s="202"/>
      <c r="E24" s="199">
        <v>1</v>
      </c>
    </row>
    <row r="25" ht="18.75" spans="1:5">
      <c r="A25" s="200">
        <v>10</v>
      </c>
      <c r="B25" s="205" t="s">
        <v>205</v>
      </c>
      <c r="C25" s="201" t="s">
        <v>206</v>
      </c>
      <c r="D25" s="202"/>
      <c r="E25" s="206">
        <v>2</v>
      </c>
    </row>
    <row r="26" ht="18.75" spans="1:5">
      <c r="A26" s="200">
        <v>11</v>
      </c>
      <c r="B26" s="201" t="s">
        <v>207</v>
      </c>
      <c r="C26" s="201"/>
      <c r="D26" s="202"/>
      <c r="E26" s="206">
        <v>6</v>
      </c>
    </row>
    <row r="27" ht="18.75" spans="1:5">
      <c r="A27" s="200">
        <v>12</v>
      </c>
      <c r="B27" s="201" t="s">
        <v>208</v>
      </c>
      <c r="C27" s="201" t="s">
        <v>209</v>
      </c>
      <c r="D27" s="202"/>
      <c r="E27" s="203">
        <v>3</v>
      </c>
    </row>
    <row r="28" ht="18.75" spans="1:5">
      <c r="A28" s="200">
        <v>13</v>
      </c>
      <c r="B28" s="201" t="s">
        <v>210</v>
      </c>
      <c r="C28" s="201"/>
      <c r="D28" s="202"/>
      <c r="E28" s="207">
        <v>1</v>
      </c>
    </row>
    <row r="29" ht="18.75" spans="1:5">
      <c r="A29" s="200">
        <v>14</v>
      </c>
      <c r="B29" s="201" t="s">
        <v>211</v>
      </c>
      <c r="C29" s="201"/>
      <c r="D29" s="202"/>
      <c r="E29" s="199">
        <v>1</v>
      </c>
    </row>
    <row r="30" ht="18.75" spans="1:5">
      <c r="A30" s="200">
        <v>15</v>
      </c>
      <c r="B30" s="201" t="s">
        <v>212</v>
      </c>
      <c r="C30" s="201"/>
      <c r="D30" s="202"/>
      <c r="E30" s="208">
        <v>2</v>
      </c>
    </row>
    <row r="31" ht="18.75" spans="1:5">
      <c r="A31" s="200">
        <v>16</v>
      </c>
      <c r="B31" s="201" t="s">
        <v>213</v>
      </c>
      <c r="C31" s="201"/>
      <c r="D31" s="202"/>
      <c r="E31" s="208">
        <v>1</v>
      </c>
    </row>
    <row r="32" spans="1:5">
      <c r="A32" s="140"/>
      <c r="B32" s="140"/>
      <c r="C32" s="140"/>
      <c r="D32" s="140"/>
      <c r="E32" s="140"/>
    </row>
    <row r="33" ht="18.75" spans="1:5">
      <c r="A33" s="58" t="s">
        <v>214</v>
      </c>
      <c r="B33" s="59"/>
      <c r="C33" s="59"/>
      <c r="D33" s="59"/>
      <c r="E33" s="59"/>
    </row>
    <row r="34" ht="18.75" spans="1:5">
      <c r="A34" s="68">
        <v>1</v>
      </c>
      <c r="B34" s="69" t="s">
        <v>215</v>
      </c>
      <c r="C34" s="70" t="s">
        <v>216</v>
      </c>
      <c r="D34" s="71" t="s">
        <v>217</v>
      </c>
      <c r="E34" s="72">
        <v>2</v>
      </c>
    </row>
    <row r="35" customHeight="1" spans="1:5">
      <c r="A35" s="73"/>
      <c r="B35" s="74"/>
      <c r="C35" s="75" t="s">
        <v>350</v>
      </c>
      <c r="D35" s="76"/>
      <c r="E35" s="77">
        <v>1</v>
      </c>
    </row>
    <row r="36" customHeight="1" spans="1:5">
      <c r="A36" s="73"/>
      <c r="B36" s="74"/>
      <c r="C36" s="75" t="s">
        <v>219</v>
      </c>
      <c r="D36" s="76"/>
      <c r="E36" s="78">
        <v>4</v>
      </c>
    </row>
    <row r="37" customHeight="1" spans="1:5">
      <c r="A37" s="73"/>
      <c r="B37" s="74"/>
      <c r="C37" s="79" t="s">
        <v>220</v>
      </c>
      <c r="D37" s="80"/>
      <c r="E37" s="81">
        <v>4</v>
      </c>
    </row>
    <row r="38" customHeight="1" spans="1:5">
      <c r="A38" s="73"/>
      <c r="B38" s="74"/>
      <c r="C38" s="75" t="s">
        <v>221</v>
      </c>
      <c r="D38" s="76"/>
      <c r="E38" s="82">
        <v>500</v>
      </c>
    </row>
    <row r="39" customHeight="1" spans="1:5">
      <c r="A39" s="83"/>
      <c r="B39" s="84"/>
      <c r="C39" s="75" t="s">
        <v>222</v>
      </c>
      <c r="D39" s="85"/>
      <c r="E39" s="85"/>
    </row>
    <row r="40" spans="1:5">
      <c r="A40" s="86"/>
      <c r="B40" s="87"/>
      <c r="C40" s="87"/>
      <c r="D40" s="87"/>
      <c r="E40" s="87"/>
    </row>
    <row r="41" ht="18.75" spans="1:5">
      <c r="A41" s="88" t="s">
        <v>223</v>
      </c>
      <c r="B41" s="89"/>
      <c r="C41" s="89"/>
      <c r="D41" s="89"/>
      <c r="E41" s="89"/>
    </row>
    <row r="42" customHeight="1" spans="1:5">
      <c r="A42" s="68">
        <v>1</v>
      </c>
      <c r="B42" s="69" t="s">
        <v>224</v>
      </c>
      <c r="C42" s="75" t="s">
        <v>225</v>
      </c>
      <c r="D42" s="76"/>
      <c r="E42" s="90">
        <f>21*6</f>
        <v>126</v>
      </c>
    </row>
    <row r="43" customHeight="1" spans="1:5">
      <c r="A43" s="73"/>
      <c r="B43" s="74"/>
      <c r="C43" s="75" t="s">
        <v>227</v>
      </c>
      <c r="D43" s="76"/>
      <c r="E43" s="81">
        <v>4</v>
      </c>
    </row>
    <row r="44" customHeight="1" spans="1:5">
      <c r="A44" s="73"/>
      <c r="B44" s="74"/>
      <c r="C44" s="75" t="s">
        <v>228</v>
      </c>
      <c r="D44" s="76"/>
      <c r="E44" s="92">
        <v>4</v>
      </c>
    </row>
    <row r="45" customHeight="1" spans="1:5">
      <c r="A45" s="73"/>
      <c r="B45" s="74"/>
      <c r="C45" s="75" t="s">
        <v>229</v>
      </c>
      <c r="D45" s="76"/>
      <c r="E45" s="81">
        <v>4</v>
      </c>
    </row>
    <row r="46" customHeight="1" spans="1:5">
      <c r="A46" s="83"/>
      <c r="B46" s="84"/>
      <c r="C46" s="75" t="s">
        <v>230</v>
      </c>
      <c r="D46" s="76"/>
      <c r="E46" s="81">
        <v>4</v>
      </c>
    </row>
    <row r="47" ht="18.75" spans="1:5">
      <c r="A47" s="209">
        <v>2</v>
      </c>
      <c r="B47" s="191" t="s">
        <v>231</v>
      </c>
      <c r="C47" s="210" t="s">
        <v>232</v>
      </c>
      <c r="D47" s="210"/>
      <c r="E47" s="211">
        <v>1</v>
      </c>
    </row>
    <row r="48" ht="18.75" spans="1:5">
      <c r="A48" s="212"/>
      <c r="B48" s="213"/>
      <c r="C48" s="210" t="s">
        <v>233</v>
      </c>
      <c r="D48" s="210"/>
      <c r="E48" s="214">
        <v>4</v>
      </c>
    </row>
    <row r="49" ht="18.75" spans="1:5">
      <c r="A49" s="212"/>
      <c r="B49" s="213"/>
      <c r="C49" s="210" t="s">
        <v>234</v>
      </c>
      <c r="D49" s="210"/>
      <c r="E49" s="214">
        <v>4</v>
      </c>
    </row>
    <row r="50" ht="18.75" spans="1:5">
      <c r="A50" s="212"/>
      <c r="B50" s="213"/>
      <c r="C50" s="215" t="s">
        <v>235</v>
      </c>
      <c r="D50" s="215"/>
      <c r="E50" s="216">
        <v>4</v>
      </c>
    </row>
    <row r="51" ht="18.75" spans="1:5">
      <c r="A51" s="212"/>
      <c r="B51" s="213"/>
      <c r="C51" s="101" t="s">
        <v>236</v>
      </c>
      <c r="D51" s="101"/>
      <c r="E51" s="102">
        <v>1</v>
      </c>
    </row>
    <row r="52" s="24" customFormat="1" ht="17.25" customHeight="1" spans="1:5">
      <c r="A52" s="212"/>
      <c r="B52" s="213"/>
      <c r="C52" s="103" t="s">
        <v>237</v>
      </c>
      <c r="D52" s="103"/>
      <c r="E52" s="104">
        <v>4</v>
      </c>
    </row>
    <row r="53" s="24" customFormat="1" ht="17.25" customHeight="1" spans="1:5">
      <c r="A53" s="212"/>
      <c r="B53" s="213"/>
      <c r="C53" s="103" t="s">
        <v>238</v>
      </c>
      <c r="D53" s="103"/>
      <c r="E53" s="217">
        <v>4</v>
      </c>
    </row>
    <row r="54" s="24" customFormat="1" ht="18.75" spans="1:5">
      <c r="A54" s="212"/>
      <c r="B54" s="213"/>
      <c r="C54" s="106" t="s">
        <v>239</v>
      </c>
      <c r="D54" s="107"/>
      <c r="E54" s="104">
        <v>5</v>
      </c>
    </row>
    <row r="55" s="24" customFormat="1" customHeight="1" spans="1:5">
      <c r="A55" s="212"/>
      <c r="B55" s="213"/>
      <c r="C55" s="108" t="s">
        <v>240</v>
      </c>
      <c r="D55" s="107"/>
      <c r="E55" s="104">
        <v>2</v>
      </c>
    </row>
    <row r="56" s="24" customFormat="1" ht="18.75" spans="1:5">
      <c r="A56" s="212"/>
      <c r="B56" s="213"/>
      <c r="C56" s="108" t="s">
        <v>241</v>
      </c>
      <c r="D56" s="107"/>
      <c r="E56" s="104">
        <v>1</v>
      </c>
    </row>
    <row r="57" s="24" customFormat="1" ht="18.75" spans="1:5">
      <c r="A57" s="212"/>
      <c r="B57" s="213"/>
      <c r="C57" s="108" t="s">
        <v>242</v>
      </c>
      <c r="D57" s="107"/>
      <c r="E57" s="104">
        <v>1</v>
      </c>
    </row>
    <row r="58" s="24" customFormat="1" ht="18.75" spans="1:5">
      <c r="A58" s="212"/>
      <c r="B58" s="213"/>
      <c r="C58" s="108" t="s">
        <v>243</v>
      </c>
      <c r="D58" s="107"/>
      <c r="E58" s="104">
        <v>1</v>
      </c>
    </row>
    <row r="59" customHeight="1" spans="1:5">
      <c r="A59" s="218"/>
      <c r="B59" s="213"/>
      <c r="C59" s="106" t="s">
        <v>244</v>
      </c>
      <c r="D59" s="107"/>
      <c r="E59" s="104">
        <v>1</v>
      </c>
    </row>
    <row r="60" ht="18.75" spans="1:5">
      <c r="A60" s="110">
        <v>3</v>
      </c>
      <c r="B60" s="70" t="s">
        <v>245</v>
      </c>
      <c r="C60" s="75"/>
      <c r="D60" s="76"/>
      <c r="E60" s="111">
        <v>4</v>
      </c>
    </row>
    <row r="61" ht="18.75" spans="1:5">
      <c r="A61" s="110">
        <v>4</v>
      </c>
      <c r="B61" s="70" t="s">
        <v>246</v>
      </c>
      <c r="C61" s="75"/>
      <c r="D61" s="76"/>
      <c r="E61" s="112">
        <v>1</v>
      </c>
    </row>
    <row r="62" spans="1:5">
      <c r="A62" s="53"/>
      <c r="B62" s="53"/>
      <c r="C62" s="53"/>
      <c r="D62" s="53"/>
      <c r="E62" s="53"/>
    </row>
    <row r="63" ht="18.75" spans="1:5">
      <c r="A63" s="88" t="s">
        <v>249</v>
      </c>
      <c r="B63" s="89"/>
      <c r="C63" s="89"/>
      <c r="D63" s="89"/>
      <c r="E63" s="89"/>
    </row>
    <row r="64" ht="18.75" spans="1:5">
      <c r="A64" s="110">
        <v>1</v>
      </c>
      <c r="B64" s="219" t="s">
        <v>250</v>
      </c>
      <c r="C64" s="220"/>
      <c r="D64" s="221"/>
      <c r="E64" s="222">
        <v>1</v>
      </c>
    </row>
    <row r="65" s="141" customFormat="1" customHeight="1" spans="1:5">
      <c r="A65" s="110">
        <v>2</v>
      </c>
      <c r="B65" s="219" t="s">
        <v>255</v>
      </c>
      <c r="C65" s="219" t="s">
        <v>296</v>
      </c>
      <c r="D65" s="223"/>
      <c r="E65" s="224">
        <v>16</v>
      </c>
    </row>
    <row r="66" ht="18.75" spans="1:5">
      <c r="A66" s="110">
        <v>3</v>
      </c>
      <c r="B66" s="219" t="s">
        <v>257</v>
      </c>
      <c r="C66" s="220"/>
      <c r="D66" s="221"/>
      <c r="E66" s="224">
        <v>24</v>
      </c>
    </row>
    <row r="67" ht="18.75" spans="1:5">
      <c r="A67" s="110">
        <v>4</v>
      </c>
      <c r="B67" s="219" t="s">
        <v>258</v>
      </c>
      <c r="C67" s="220"/>
      <c r="D67" s="221"/>
      <c r="E67" s="224">
        <v>16</v>
      </c>
    </row>
    <row r="68" ht="18.75" spans="1:5">
      <c r="A68" s="110">
        <v>5</v>
      </c>
      <c r="B68" s="219" t="s">
        <v>259</v>
      </c>
      <c r="C68" s="220"/>
      <c r="D68" s="221"/>
      <c r="E68" s="222">
        <v>8</v>
      </c>
    </row>
    <row r="69" ht="18.75" spans="1:5">
      <c r="A69" s="110">
        <v>6</v>
      </c>
      <c r="B69" s="219" t="s">
        <v>260</v>
      </c>
      <c r="C69" s="220"/>
      <c r="D69" s="221"/>
      <c r="E69" s="222">
        <v>3</v>
      </c>
    </row>
    <row r="70" ht="18.75" spans="1:5">
      <c r="A70" s="110">
        <v>7</v>
      </c>
      <c r="B70" s="219" t="s">
        <v>261</v>
      </c>
      <c r="C70" s="220"/>
      <c r="D70" s="221"/>
      <c r="E70" s="225">
        <v>60</v>
      </c>
    </row>
    <row r="71" ht="18.75" spans="1:5">
      <c r="A71" s="110">
        <v>8</v>
      </c>
      <c r="B71" s="219" t="s">
        <v>262</v>
      </c>
      <c r="C71" s="220"/>
      <c r="D71" s="221"/>
      <c r="E71" s="224">
        <v>20</v>
      </c>
    </row>
    <row r="72" ht="18.75" spans="1:5">
      <c r="A72" s="110">
        <v>9</v>
      </c>
      <c r="B72" s="70" t="s">
        <v>246</v>
      </c>
      <c r="C72" s="75"/>
      <c r="D72" s="76"/>
      <c r="E72" s="112">
        <v>1</v>
      </c>
    </row>
    <row r="73" spans="1:5">
      <c r="A73" s="86"/>
      <c r="B73" s="87"/>
      <c r="C73" s="87"/>
      <c r="D73" s="87"/>
      <c r="E73" s="87"/>
    </row>
    <row r="74" ht="18.75" spans="1:5">
      <c r="A74" s="54"/>
      <c r="B74" s="55"/>
      <c r="C74" s="55"/>
      <c r="D74" s="55"/>
      <c r="E74" s="55"/>
    </row>
    <row r="76" customHeight="1" spans="1:5">
      <c r="A76" s="37" t="s">
        <v>263</v>
      </c>
      <c r="B76" s="38"/>
      <c r="C76" s="38"/>
      <c r="D76" s="38"/>
      <c r="E76" s="38"/>
    </row>
    <row r="77" customHeight="1" spans="1:5">
      <c r="A77" s="39" t="s">
        <v>165</v>
      </c>
      <c r="B77" s="39" t="s">
        <v>166</v>
      </c>
      <c r="C77" s="56" t="s">
        <v>167</v>
      </c>
      <c r="D77" s="57"/>
      <c r="E77" s="39" t="s">
        <v>169</v>
      </c>
    </row>
    <row r="78" ht="18.75" spans="1:5">
      <c r="A78" s="129" t="s">
        <v>264</v>
      </c>
      <c r="B78" s="130"/>
      <c r="C78" s="130"/>
      <c r="D78" s="130"/>
      <c r="E78" s="130"/>
    </row>
    <row r="79" ht="18.75" spans="1:5">
      <c r="A79" s="131">
        <v>1</v>
      </c>
      <c r="B79" s="132" t="s">
        <v>265</v>
      </c>
      <c r="C79" s="133"/>
      <c r="D79" s="134"/>
      <c r="E79" s="135">
        <v>1</v>
      </c>
    </row>
    <row r="80" ht="18.75" spans="1:5">
      <c r="A80" s="131">
        <v>2</v>
      </c>
      <c r="B80" s="136" t="s">
        <v>266</v>
      </c>
      <c r="C80" s="137"/>
      <c r="D80" s="138"/>
      <c r="E80" s="135">
        <v>1</v>
      </c>
    </row>
    <row r="81" ht="18.75" spans="1:5">
      <c r="A81" s="131">
        <v>3</v>
      </c>
      <c r="B81" s="139" t="s">
        <v>267</v>
      </c>
      <c r="C81" s="137"/>
      <c r="D81" s="138"/>
      <c r="E81" s="135">
        <v>3</v>
      </c>
    </row>
    <row r="82" ht="18.75" spans="1:5">
      <c r="A82" s="131">
        <v>4</v>
      </c>
      <c r="B82" s="136" t="s">
        <v>268</v>
      </c>
      <c r="C82" s="137"/>
      <c r="D82" s="138"/>
      <c r="E82" s="135">
        <v>1</v>
      </c>
    </row>
    <row r="83" ht="18.75" spans="1:5">
      <c r="A83" s="131">
        <v>5</v>
      </c>
      <c r="B83" s="139" t="s">
        <v>269</v>
      </c>
      <c r="C83" s="137"/>
      <c r="D83" s="138"/>
      <c r="E83" s="135">
        <v>2</v>
      </c>
    </row>
    <row r="84" ht="18.75" spans="1:5">
      <c r="A84" s="131">
        <v>6</v>
      </c>
      <c r="B84" s="136" t="s">
        <v>270</v>
      </c>
      <c r="C84" s="137"/>
      <c r="D84" s="138"/>
      <c r="E84" s="135">
        <v>1</v>
      </c>
    </row>
    <row r="85" ht="18.75" spans="1:5">
      <c r="A85" s="131">
        <v>7</v>
      </c>
      <c r="B85" s="139" t="s">
        <v>271</v>
      </c>
      <c r="C85" s="137"/>
      <c r="D85" s="138"/>
      <c r="E85" s="135">
        <v>2</v>
      </c>
    </row>
    <row r="86" spans="1:5">
      <c r="A86" s="140"/>
      <c r="B86" s="140"/>
      <c r="C86" s="140"/>
      <c r="D86" s="140"/>
      <c r="E86" s="140"/>
    </row>
    <row r="87" customHeight="1" spans="1:5">
      <c r="A87" s="54"/>
      <c r="B87" s="55"/>
      <c r="C87" s="55"/>
      <c r="D87" s="55"/>
      <c r="E87" s="55"/>
    </row>
  </sheetData>
  <mergeCells count="72">
    <mergeCell ref="A1:E1"/>
    <mergeCell ref="A3:E3"/>
    <mergeCell ref="A10:E10"/>
    <mergeCell ref="A11:E11"/>
    <mergeCell ref="A13:E13"/>
    <mergeCell ref="C14:D14"/>
    <mergeCell ref="A15:E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32:E32"/>
    <mergeCell ref="A33:E33"/>
    <mergeCell ref="C35:D35"/>
    <mergeCell ref="C36:D36"/>
    <mergeCell ref="C37:D37"/>
    <mergeCell ref="C38:D38"/>
    <mergeCell ref="C39:E39"/>
    <mergeCell ref="A40:E40"/>
    <mergeCell ref="A41:E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60:D60"/>
    <mergeCell ref="C61:D61"/>
    <mergeCell ref="A62:E62"/>
    <mergeCell ref="A63:E63"/>
    <mergeCell ref="C64:D64"/>
    <mergeCell ref="C66:D66"/>
    <mergeCell ref="C67:D67"/>
    <mergeCell ref="C68:D68"/>
    <mergeCell ref="C69:D69"/>
    <mergeCell ref="C70:D70"/>
    <mergeCell ref="C71:D71"/>
    <mergeCell ref="A73:E73"/>
    <mergeCell ref="A74:E74"/>
    <mergeCell ref="A76:E76"/>
    <mergeCell ref="C77:D77"/>
    <mergeCell ref="A78:E78"/>
    <mergeCell ref="C80:D80"/>
    <mergeCell ref="C81:D81"/>
    <mergeCell ref="C82:D82"/>
    <mergeCell ref="C83:D83"/>
    <mergeCell ref="A86:E86"/>
    <mergeCell ref="A87:E87"/>
    <mergeCell ref="A34:A39"/>
    <mergeCell ref="A42:A46"/>
    <mergeCell ref="A47:A59"/>
    <mergeCell ref="B34:B39"/>
    <mergeCell ref="B42:B46"/>
    <mergeCell ref="B47:B59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6"/>
  <sheetViews>
    <sheetView zoomScale="80" zoomScaleNormal="80" workbookViewId="0">
      <selection activeCell="C16" sqref="C16:D16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6666666666667" style="30" customWidth="1"/>
    <col min="4" max="4" width="40.6666666666667" style="31" customWidth="1"/>
    <col min="5" max="5" width="14.3333333333333" style="30" customWidth="1"/>
    <col min="6" max="6" width="14.3333333333333" style="32" customWidth="1"/>
    <col min="7" max="7" width="10.75" style="32" customWidth="1"/>
    <col min="8" max="253" width="9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6666666666667" style="32" customWidth="1"/>
    <col min="261" max="261" width="14.4166666666667" style="32" customWidth="1"/>
    <col min="262" max="262" width="14.3333333333333" style="32" customWidth="1"/>
    <col min="263" max="263" width="10.75" style="32" customWidth="1"/>
    <col min="264" max="509" width="9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6666666666667" style="32" customWidth="1"/>
    <col min="517" max="517" width="14.4166666666667" style="32" customWidth="1"/>
    <col min="518" max="518" width="14.3333333333333" style="32" customWidth="1"/>
    <col min="519" max="519" width="10.75" style="32" customWidth="1"/>
    <col min="520" max="765" width="9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6666666666667" style="32" customWidth="1"/>
    <col min="773" max="773" width="14.4166666666667" style="32" customWidth="1"/>
    <col min="774" max="774" width="14.3333333333333" style="32" customWidth="1"/>
    <col min="775" max="775" width="10.75" style="32" customWidth="1"/>
    <col min="776" max="1021" width="9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6666666666667" style="32" customWidth="1"/>
    <col min="1029" max="1029" width="14.4166666666667" style="32" customWidth="1"/>
    <col min="1030" max="1030" width="14.3333333333333" style="32" customWidth="1"/>
    <col min="1031" max="1031" width="10.75" style="32" customWidth="1"/>
    <col min="1032" max="1277" width="9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6666666666667" style="32" customWidth="1"/>
    <col min="1285" max="1285" width="14.4166666666667" style="32" customWidth="1"/>
    <col min="1286" max="1286" width="14.3333333333333" style="32" customWidth="1"/>
    <col min="1287" max="1287" width="10.75" style="32" customWidth="1"/>
    <col min="1288" max="1533" width="9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6666666666667" style="32" customWidth="1"/>
    <col min="1541" max="1541" width="14.4166666666667" style="32" customWidth="1"/>
    <col min="1542" max="1542" width="14.3333333333333" style="32" customWidth="1"/>
    <col min="1543" max="1543" width="10.75" style="32" customWidth="1"/>
    <col min="1544" max="1789" width="9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6666666666667" style="32" customWidth="1"/>
    <col min="1797" max="1797" width="14.4166666666667" style="32" customWidth="1"/>
    <col min="1798" max="1798" width="14.3333333333333" style="32" customWidth="1"/>
    <col min="1799" max="1799" width="10.75" style="32" customWidth="1"/>
    <col min="1800" max="2045" width="9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6666666666667" style="32" customWidth="1"/>
    <col min="2053" max="2053" width="14.4166666666667" style="32" customWidth="1"/>
    <col min="2054" max="2054" width="14.3333333333333" style="32" customWidth="1"/>
    <col min="2055" max="2055" width="10.75" style="32" customWidth="1"/>
    <col min="2056" max="2301" width="9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6666666666667" style="32" customWidth="1"/>
    <col min="2309" max="2309" width="14.4166666666667" style="32" customWidth="1"/>
    <col min="2310" max="2310" width="14.3333333333333" style="32" customWidth="1"/>
    <col min="2311" max="2311" width="10.75" style="32" customWidth="1"/>
    <col min="2312" max="2557" width="9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6666666666667" style="32" customWidth="1"/>
    <col min="2565" max="2565" width="14.4166666666667" style="32" customWidth="1"/>
    <col min="2566" max="2566" width="14.3333333333333" style="32" customWidth="1"/>
    <col min="2567" max="2567" width="10.75" style="32" customWidth="1"/>
    <col min="2568" max="2813" width="9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6666666666667" style="32" customWidth="1"/>
    <col min="2821" max="2821" width="14.4166666666667" style="32" customWidth="1"/>
    <col min="2822" max="2822" width="14.3333333333333" style="32" customWidth="1"/>
    <col min="2823" max="2823" width="10.75" style="32" customWidth="1"/>
    <col min="2824" max="3069" width="9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6666666666667" style="32" customWidth="1"/>
    <col min="3077" max="3077" width="14.4166666666667" style="32" customWidth="1"/>
    <col min="3078" max="3078" width="14.3333333333333" style="32" customWidth="1"/>
    <col min="3079" max="3079" width="10.75" style="32" customWidth="1"/>
    <col min="3080" max="3325" width="9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6666666666667" style="32" customWidth="1"/>
    <col min="3333" max="3333" width="14.4166666666667" style="32" customWidth="1"/>
    <col min="3334" max="3334" width="14.3333333333333" style="32" customWidth="1"/>
    <col min="3335" max="3335" width="10.75" style="32" customWidth="1"/>
    <col min="3336" max="3581" width="9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6666666666667" style="32" customWidth="1"/>
    <col min="3589" max="3589" width="14.4166666666667" style="32" customWidth="1"/>
    <col min="3590" max="3590" width="14.3333333333333" style="32" customWidth="1"/>
    <col min="3591" max="3591" width="10.75" style="32" customWidth="1"/>
    <col min="3592" max="3837" width="9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6666666666667" style="32" customWidth="1"/>
    <col min="3845" max="3845" width="14.4166666666667" style="32" customWidth="1"/>
    <col min="3846" max="3846" width="14.3333333333333" style="32" customWidth="1"/>
    <col min="3847" max="3847" width="10.75" style="32" customWidth="1"/>
    <col min="3848" max="4093" width="9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6666666666667" style="32" customWidth="1"/>
    <col min="4101" max="4101" width="14.4166666666667" style="32" customWidth="1"/>
    <col min="4102" max="4102" width="14.3333333333333" style="32" customWidth="1"/>
    <col min="4103" max="4103" width="10.75" style="32" customWidth="1"/>
    <col min="4104" max="4349" width="9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6666666666667" style="32" customWidth="1"/>
    <col min="4357" max="4357" width="14.4166666666667" style="32" customWidth="1"/>
    <col min="4358" max="4358" width="14.3333333333333" style="32" customWidth="1"/>
    <col min="4359" max="4359" width="10.75" style="32" customWidth="1"/>
    <col min="4360" max="4605" width="9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6666666666667" style="32" customWidth="1"/>
    <col min="4613" max="4613" width="14.4166666666667" style="32" customWidth="1"/>
    <col min="4614" max="4614" width="14.3333333333333" style="32" customWidth="1"/>
    <col min="4615" max="4615" width="10.75" style="32" customWidth="1"/>
    <col min="4616" max="4861" width="9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6666666666667" style="32" customWidth="1"/>
    <col min="4869" max="4869" width="14.4166666666667" style="32" customWidth="1"/>
    <col min="4870" max="4870" width="14.3333333333333" style="32" customWidth="1"/>
    <col min="4871" max="4871" width="10.75" style="32" customWidth="1"/>
    <col min="4872" max="5117" width="9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6666666666667" style="32" customWidth="1"/>
    <col min="5125" max="5125" width="14.4166666666667" style="32" customWidth="1"/>
    <col min="5126" max="5126" width="14.3333333333333" style="32" customWidth="1"/>
    <col min="5127" max="5127" width="10.75" style="32" customWidth="1"/>
    <col min="5128" max="5373" width="9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6666666666667" style="32" customWidth="1"/>
    <col min="5381" max="5381" width="14.4166666666667" style="32" customWidth="1"/>
    <col min="5382" max="5382" width="14.3333333333333" style="32" customWidth="1"/>
    <col min="5383" max="5383" width="10.75" style="32" customWidth="1"/>
    <col min="5384" max="5629" width="9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6666666666667" style="32" customWidth="1"/>
    <col min="5637" max="5637" width="14.4166666666667" style="32" customWidth="1"/>
    <col min="5638" max="5638" width="14.3333333333333" style="32" customWidth="1"/>
    <col min="5639" max="5639" width="10.75" style="32" customWidth="1"/>
    <col min="5640" max="5885" width="9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6666666666667" style="32" customWidth="1"/>
    <col min="5893" max="5893" width="14.4166666666667" style="32" customWidth="1"/>
    <col min="5894" max="5894" width="14.3333333333333" style="32" customWidth="1"/>
    <col min="5895" max="5895" width="10.75" style="32" customWidth="1"/>
    <col min="5896" max="6141" width="9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6666666666667" style="32" customWidth="1"/>
    <col min="6149" max="6149" width="14.4166666666667" style="32" customWidth="1"/>
    <col min="6150" max="6150" width="14.3333333333333" style="32" customWidth="1"/>
    <col min="6151" max="6151" width="10.75" style="32" customWidth="1"/>
    <col min="6152" max="6397" width="9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6666666666667" style="32" customWidth="1"/>
    <col min="6405" max="6405" width="14.4166666666667" style="32" customWidth="1"/>
    <col min="6406" max="6406" width="14.3333333333333" style="32" customWidth="1"/>
    <col min="6407" max="6407" width="10.75" style="32" customWidth="1"/>
    <col min="6408" max="6653" width="9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6666666666667" style="32" customWidth="1"/>
    <col min="6661" max="6661" width="14.4166666666667" style="32" customWidth="1"/>
    <col min="6662" max="6662" width="14.3333333333333" style="32" customWidth="1"/>
    <col min="6663" max="6663" width="10.75" style="32" customWidth="1"/>
    <col min="6664" max="6909" width="9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6666666666667" style="32" customWidth="1"/>
    <col min="6917" max="6917" width="14.4166666666667" style="32" customWidth="1"/>
    <col min="6918" max="6918" width="14.3333333333333" style="32" customWidth="1"/>
    <col min="6919" max="6919" width="10.75" style="32" customWidth="1"/>
    <col min="6920" max="7165" width="9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6666666666667" style="32" customWidth="1"/>
    <col min="7173" max="7173" width="14.4166666666667" style="32" customWidth="1"/>
    <col min="7174" max="7174" width="14.3333333333333" style="32" customWidth="1"/>
    <col min="7175" max="7175" width="10.75" style="32" customWidth="1"/>
    <col min="7176" max="7421" width="9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6666666666667" style="32" customWidth="1"/>
    <col min="7429" max="7429" width="14.4166666666667" style="32" customWidth="1"/>
    <col min="7430" max="7430" width="14.3333333333333" style="32" customWidth="1"/>
    <col min="7431" max="7431" width="10.75" style="32" customWidth="1"/>
    <col min="7432" max="7677" width="9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6666666666667" style="32" customWidth="1"/>
    <col min="7685" max="7685" width="14.4166666666667" style="32" customWidth="1"/>
    <col min="7686" max="7686" width="14.3333333333333" style="32" customWidth="1"/>
    <col min="7687" max="7687" width="10.75" style="32" customWidth="1"/>
    <col min="7688" max="7933" width="9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6666666666667" style="32" customWidth="1"/>
    <col min="7941" max="7941" width="14.4166666666667" style="32" customWidth="1"/>
    <col min="7942" max="7942" width="14.3333333333333" style="32" customWidth="1"/>
    <col min="7943" max="7943" width="10.75" style="32" customWidth="1"/>
    <col min="7944" max="8189" width="9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6666666666667" style="32" customWidth="1"/>
    <col min="8197" max="8197" width="14.4166666666667" style="32" customWidth="1"/>
    <col min="8198" max="8198" width="14.3333333333333" style="32" customWidth="1"/>
    <col min="8199" max="8199" width="10.75" style="32" customWidth="1"/>
    <col min="8200" max="8445" width="9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6666666666667" style="32" customWidth="1"/>
    <col min="8453" max="8453" width="14.4166666666667" style="32" customWidth="1"/>
    <col min="8454" max="8454" width="14.3333333333333" style="32" customWidth="1"/>
    <col min="8455" max="8455" width="10.75" style="32" customWidth="1"/>
    <col min="8456" max="8701" width="9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6666666666667" style="32" customWidth="1"/>
    <col min="8709" max="8709" width="14.4166666666667" style="32" customWidth="1"/>
    <col min="8710" max="8710" width="14.3333333333333" style="32" customWidth="1"/>
    <col min="8711" max="8711" width="10.75" style="32" customWidth="1"/>
    <col min="8712" max="8957" width="9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6666666666667" style="32" customWidth="1"/>
    <col min="8965" max="8965" width="14.4166666666667" style="32" customWidth="1"/>
    <col min="8966" max="8966" width="14.3333333333333" style="32" customWidth="1"/>
    <col min="8967" max="8967" width="10.75" style="32" customWidth="1"/>
    <col min="8968" max="9213" width="9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6666666666667" style="32" customWidth="1"/>
    <col min="9221" max="9221" width="14.4166666666667" style="32" customWidth="1"/>
    <col min="9222" max="9222" width="14.3333333333333" style="32" customWidth="1"/>
    <col min="9223" max="9223" width="10.75" style="32" customWidth="1"/>
    <col min="9224" max="9469" width="9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6666666666667" style="32" customWidth="1"/>
    <col min="9477" max="9477" width="14.4166666666667" style="32" customWidth="1"/>
    <col min="9478" max="9478" width="14.3333333333333" style="32" customWidth="1"/>
    <col min="9479" max="9479" width="10.75" style="32" customWidth="1"/>
    <col min="9480" max="9725" width="9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6666666666667" style="32" customWidth="1"/>
    <col min="9733" max="9733" width="14.4166666666667" style="32" customWidth="1"/>
    <col min="9734" max="9734" width="14.3333333333333" style="32" customWidth="1"/>
    <col min="9735" max="9735" width="10.75" style="32" customWidth="1"/>
    <col min="9736" max="9981" width="9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6666666666667" style="32" customWidth="1"/>
    <col min="9989" max="9989" width="14.4166666666667" style="32" customWidth="1"/>
    <col min="9990" max="9990" width="14.3333333333333" style="32" customWidth="1"/>
    <col min="9991" max="9991" width="10.75" style="32" customWidth="1"/>
    <col min="9992" max="10237" width="9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6666666666667" style="32" customWidth="1"/>
    <col min="10245" max="10245" width="14.4166666666667" style="32" customWidth="1"/>
    <col min="10246" max="10246" width="14.3333333333333" style="32" customWidth="1"/>
    <col min="10247" max="10247" width="10.75" style="32" customWidth="1"/>
    <col min="10248" max="10493" width="9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6666666666667" style="32" customWidth="1"/>
    <col min="10501" max="10501" width="14.4166666666667" style="32" customWidth="1"/>
    <col min="10502" max="10502" width="14.3333333333333" style="32" customWidth="1"/>
    <col min="10503" max="10503" width="10.75" style="32" customWidth="1"/>
    <col min="10504" max="10749" width="9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6666666666667" style="32" customWidth="1"/>
    <col min="10757" max="10757" width="14.4166666666667" style="32" customWidth="1"/>
    <col min="10758" max="10758" width="14.3333333333333" style="32" customWidth="1"/>
    <col min="10759" max="10759" width="10.75" style="32" customWidth="1"/>
    <col min="10760" max="11005" width="9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6666666666667" style="32" customWidth="1"/>
    <col min="11013" max="11013" width="14.4166666666667" style="32" customWidth="1"/>
    <col min="11014" max="11014" width="14.3333333333333" style="32" customWidth="1"/>
    <col min="11015" max="11015" width="10.75" style="32" customWidth="1"/>
    <col min="11016" max="11261" width="9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6666666666667" style="32" customWidth="1"/>
    <col min="11269" max="11269" width="14.4166666666667" style="32" customWidth="1"/>
    <col min="11270" max="11270" width="14.3333333333333" style="32" customWidth="1"/>
    <col min="11271" max="11271" width="10.75" style="32" customWidth="1"/>
    <col min="11272" max="11517" width="9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6666666666667" style="32" customWidth="1"/>
    <col min="11525" max="11525" width="14.4166666666667" style="32" customWidth="1"/>
    <col min="11526" max="11526" width="14.3333333333333" style="32" customWidth="1"/>
    <col min="11527" max="11527" width="10.75" style="32" customWidth="1"/>
    <col min="11528" max="11773" width="9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6666666666667" style="32" customWidth="1"/>
    <col min="11781" max="11781" width="14.4166666666667" style="32" customWidth="1"/>
    <col min="11782" max="11782" width="14.3333333333333" style="32" customWidth="1"/>
    <col min="11783" max="11783" width="10.75" style="32" customWidth="1"/>
    <col min="11784" max="12029" width="9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6666666666667" style="32" customWidth="1"/>
    <col min="12037" max="12037" width="14.4166666666667" style="32" customWidth="1"/>
    <col min="12038" max="12038" width="14.3333333333333" style="32" customWidth="1"/>
    <col min="12039" max="12039" width="10.75" style="32" customWidth="1"/>
    <col min="12040" max="12285" width="9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6666666666667" style="32" customWidth="1"/>
    <col min="12293" max="12293" width="14.4166666666667" style="32" customWidth="1"/>
    <col min="12294" max="12294" width="14.3333333333333" style="32" customWidth="1"/>
    <col min="12295" max="12295" width="10.75" style="32" customWidth="1"/>
    <col min="12296" max="12541" width="9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6666666666667" style="32" customWidth="1"/>
    <col min="12549" max="12549" width="14.4166666666667" style="32" customWidth="1"/>
    <col min="12550" max="12550" width="14.3333333333333" style="32" customWidth="1"/>
    <col min="12551" max="12551" width="10.75" style="32" customWidth="1"/>
    <col min="12552" max="12797" width="9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6666666666667" style="32" customWidth="1"/>
    <col min="12805" max="12805" width="14.4166666666667" style="32" customWidth="1"/>
    <col min="12806" max="12806" width="14.3333333333333" style="32" customWidth="1"/>
    <col min="12807" max="12807" width="10.75" style="32" customWidth="1"/>
    <col min="12808" max="13053" width="9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6666666666667" style="32" customWidth="1"/>
    <col min="13061" max="13061" width="14.4166666666667" style="32" customWidth="1"/>
    <col min="13062" max="13062" width="14.3333333333333" style="32" customWidth="1"/>
    <col min="13063" max="13063" width="10.75" style="32" customWidth="1"/>
    <col min="13064" max="13309" width="9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6666666666667" style="32" customWidth="1"/>
    <col min="13317" max="13317" width="14.4166666666667" style="32" customWidth="1"/>
    <col min="13318" max="13318" width="14.3333333333333" style="32" customWidth="1"/>
    <col min="13319" max="13319" width="10.75" style="32" customWidth="1"/>
    <col min="13320" max="13565" width="9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6666666666667" style="32" customWidth="1"/>
    <col min="13573" max="13573" width="14.4166666666667" style="32" customWidth="1"/>
    <col min="13574" max="13574" width="14.3333333333333" style="32" customWidth="1"/>
    <col min="13575" max="13575" width="10.75" style="32" customWidth="1"/>
    <col min="13576" max="13821" width="9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6666666666667" style="32" customWidth="1"/>
    <col min="13829" max="13829" width="14.4166666666667" style="32" customWidth="1"/>
    <col min="13830" max="13830" width="14.3333333333333" style="32" customWidth="1"/>
    <col min="13831" max="13831" width="10.75" style="32" customWidth="1"/>
    <col min="13832" max="14077" width="9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6666666666667" style="32" customWidth="1"/>
    <col min="14085" max="14085" width="14.4166666666667" style="32" customWidth="1"/>
    <col min="14086" max="14086" width="14.3333333333333" style="32" customWidth="1"/>
    <col min="14087" max="14087" width="10.75" style="32" customWidth="1"/>
    <col min="14088" max="14333" width="9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6666666666667" style="32" customWidth="1"/>
    <col min="14341" max="14341" width="14.4166666666667" style="32" customWidth="1"/>
    <col min="14342" max="14342" width="14.3333333333333" style="32" customWidth="1"/>
    <col min="14343" max="14343" width="10.75" style="32" customWidth="1"/>
    <col min="14344" max="14589" width="9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6666666666667" style="32" customWidth="1"/>
    <col min="14597" max="14597" width="14.4166666666667" style="32" customWidth="1"/>
    <col min="14598" max="14598" width="14.3333333333333" style="32" customWidth="1"/>
    <col min="14599" max="14599" width="10.75" style="32" customWidth="1"/>
    <col min="14600" max="14845" width="9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6666666666667" style="32" customWidth="1"/>
    <col min="14853" max="14853" width="14.4166666666667" style="32" customWidth="1"/>
    <col min="14854" max="14854" width="14.3333333333333" style="32" customWidth="1"/>
    <col min="14855" max="14855" width="10.75" style="32" customWidth="1"/>
    <col min="14856" max="15101" width="9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6666666666667" style="32" customWidth="1"/>
    <col min="15109" max="15109" width="14.4166666666667" style="32" customWidth="1"/>
    <col min="15110" max="15110" width="14.3333333333333" style="32" customWidth="1"/>
    <col min="15111" max="15111" width="10.75" style="32" customWidth="1"/>
    <col min="15112" max="15357" width="9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6666666666667" style="32" customWidth="1"/>
    <col min="15365" max="15365" width="14.4166666666667" style="32" customWidth="1"/>
    <col min="15366" max="15366" width="14.3333333333333" style="32" customWidth="1"/>
    <col min="15367" max="15367" width="10.75" style="32" customWidth="1"/>
    <col min="15368" max="15613" width="9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6666666666667" style="32" customWidth="1"/>
    <col min="15621" max="15621" width="14.4166666666667" style="32" customWidth="1"/>
    <col min="15622" max="15622" width="14.3333333333333" style="32" customWidth="1"/>
    <col min="15623" max="15623" width="10.75" style="32" customWidth="1"/>
    <col min="15624" max="15869" width="9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6666666666667" style="32" customWidth="1"/>
    <col min="15877" max="15877" width="14.4166666666667" style="32" customWidth="1"/>
    <col min="15878" max="15878" width="14.3333333333333" style="32" customWidth="1"/>
    <col min="15879" max="15879" width="10.75" style="32" customWidth="1"/>
    <col min="15880" max="16125" width="9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6666666666667" style="32" customWidth="1"/>
    <col min="16133" max="16133" width="14.4166666666667" style="32" customWidth="1"/>
    <col min="16134" max="16134" width="14.3333333333333" style="32" customWidth="1"/>
    <col min="16135" max="16135" width="10.75" style="32" customWidth="1"/>
    <col min="16136" max="16384" width="9" style="32"/>
  </cols>
  <sheetData>
    <row r="1" ht="32.25" spans="1:5">
      <c r="A1" s="33" t="s">
        <v>352</v>
      </c>
      <c r="B1" s="34"/>
      <c r="C1" s="34"/>
      <c r="D1" s="34"/>
      <c r="E1" s="34"/>
    </row>
    <row r="2" ht="18.75" spans="1:5">
      <c r="A2" s="35"/>
      <c r="B2" s="36"/>
      <c r="C2" s="36"/>
      <c r="D2" s="36"/>
      <c r="E2" s="36"/>
    </row>
    <row r="3" customHeight="1" spans="1:5">
      <c r="A3" s="37" t="s">
        <v>164</v>
      </c>
      <c r="B3" s="38"/>
      <c r="C3" s="38"/>
      <c r="D3" s="38"/>
      <c r="E3" s="38"/>
    </row>
    <row r="4" s="24" customFormat="1" ht="18.75" spans="1:5">
      <c r="A4" s="39" t="s">
        <v>165</v>
      </c>
      <c r="B4" s="40" t="s">
        <v>166</v>
      </c>
      <c r="C4" s="39" t="s">
        <v>167</v>
      </c>
      <c r="D4" s="39" t="s">
        <v>168</v>
      </c>
      <c r="E4" s="39" t="s">
        <v>169</v>
      </c>
    </row>
    <row r="5" s="183" customFormat="1" ht="18.75" spans="1:5">
      <c r="A5" s="186">
        <v>1</v>
      </c>
      <c r="B5" s="187" t="s">
        <v>173</v>
      </c>
      <c r="C5" s="188" t="s">
        <v>171</v>
      </c>
      <c r="D5" s="189" t="s">
        <v>353</v>
      </c>
      <c r="E5" s="190">
        <f>2*5*2</f>
        <v>20</v>
      </c>
    </row>
    <row r="6" s="184" customFormat="1" ht="18.75" spans="1:5">
      <c r="A6" s="186">
        <v>2</v>
      </c>
      <c r="B6" s="191" t="s">
        <v>176</v>
      </c>
      <c r="C6" s="192" t="s">
        <v>177</v>
      </c>
      <c r="D6" s="189" t="s">
        <v>354</v>
      </c>
      <c r="E6" s="193">
        <f>18*4.8</f>
        <v>86.4</v>
      </c>
    </row>
    <row r="7" ht="18.75" spans="1:5">
      <c r="A7" s="186">
        <v>3</v>
      </c>
      <c r="B7" s="194" t="s">
        <v>179</v>
      </c>
      <c r="C7" s="195" t="s">
        <v>171</v>
      </c>
      <c r="D7" s="196" t="s">
        <v>180</v>
      </c>
      <c r="E7" s="197">
        <f>6*3</f>
        <v>18</v>
      </c>
    </row>
    <row r="8" ht="18.75" spans="1:5">
      <c r="A8" s="186">
        <v>4</v>
      </c>
      <c r="B8" s="194" t="s">
        <v>181</v>
      </c>
      <c r="C8" s="198" t="s">
        <v>182</v>
      </c>
      <c r="D8" s="196" t="s">
        <v>280</v>
      </c>
      <c r="E8" s="199">
        <v>4</v>
      </c>
    </row>
    <row r="9" s="24" customFormat="1" spans="1:5">
      <c r="A9" s="53"/>
      <c r="B9" s="53"/>
      <c r="C9" s="53"/>
      <c r="D9" s="53"/>
      <c r="E9" s="53"/>
    </row>
    <row r="10" ht="18.75" spans="1:5">
      <c r="A10" s="54"/>
      <c r="B10" s="55"/>
      <c r="C10" s="55"/>
      <c r="D10" s="55"/>
      <c r="E10" s="55"/>
    </row>
    <row r="12" customHeight="1" spans="1:5">
      <c r="A12" s="37" t="s">
        <v>281</v>
      </c>
      <c r="B12" s="38"/>
      <c r="C12" s="38"/>
      <c r="D12" s="38"/>
      <c r="E12" s="38"/>
    </row>
    <row r="13" ht="17.75" customHeight="1" spans="1:5">
      <c r="A13" s="39" t="s">
        <v>165</v>
      </c>
      <c r="B13" s="39" t="s">
        <v>166</v>
      </c>
      <c r="C13" s="56" t="s">
        <v>185</v>
      </c>
      <c r="D13" s="57"/>
      <c r="E13" s="39" t="s">
        <v>186</v>
      </c>
    </row>
    <row r="14" ht="18.75" spans="1:5">
      <c r="A14" s="58" t="s">
        <v>187</v>
      </c>
      <c r="B14" s="59"/>
      <c r="C14" s="59"/>
      <c r="D14" s="59"/>
      <c r="E14" s="59"/>
    </row>
    <row r="15" s="185" customFormat="1" ht="18.75" spans="1:5">
      <c r="A15" s="200">
        <v>1</v>
      </c>
      <c r="B15" s="201" t="s">
        <v>188</v>
      </c>
      <c r="C15" s="201" t="s">
        <v>189</v>
      </c>
      <c r="D15" s="202"/>
      <c r="E15" s="203">
        <v>1</v>
      </c>
    </row>
    <row r="16" ht="18.75" spans="1:5">
      <c r="A16" s="200">
        <v>2</v>
      </c>
      <c r="B16" s="201" t="s">
        <v>190</v>
      </c>
      <c r="C16" s="201" t="s">
        <v>191</v>
      </c>
      <c r="D16" s="202"/>
      <c r="E16" s="203">
        <v>12</v>
      </c>
    </row>
    <row r="17" ht="18.75" spans="1:5">
      <c r="A17" s="200">
        <v>3</v>
      </c>
      <c r="B17" s="201" t="s">
        <v>192</v>
      </c>
      <c r="C17" s="201"/>
      <c r="D17" s="202"/>
      <c r="E17" s="203">
        <v>2</v>
      </c>
    </row>
    <row r="18" ht="18.75" spans="1:5">
      <c r="A18" s="200">
        <v>4</v>
      </c>
      <c r="B18" s="201" t="s">
        <v>195</v>
      </c>
      <c r="C18" s="201" t="s">
        <v>196</v>
      </c>
      <c r="D18" s="202"/>
      <c r="E18" s="203">
        <v>6</v>
      </c>
    </row>
    <row r="19" ht="18.75" spans="1:5">
      <c r="A19" s="200">
        <v>5</v>
      </c>
      <c r="B19" s="201" t="s">
        <v>195</v>
      </c>
      <c r="C19" s="204" t="s">
        <v>197</v>
      </c>
      <c r="D19" s="202"/>
      <c r="E19" s="203">
        <v>1</v>
      </c>
    </row>
    <row r="20" ht="18.75" spans="1:5">
      <c r="A20" s="200">
        <v>6</v>
      </c>
      <c r="B20" s="201" t="s">
        <v>198</v>
      </c>
      <c r="C20" s="201"/>
      <c r="D20" s="202"/>
      <c r="E20" s="203">
        <v>7</v>
      </c>
    </row>
    <row r="21" ht="18.75" spans="1:5">
      <c r="A21" s="200">
        <v>7</v>
      </c>
      <c r="B21" s="205" t="s">
        <v>199</v>
      </c>
      <c r="C21" s="201"/>
      <c r="D21" s="202"/>
      <c r="E21" s="206">
        <v>2</v>
      </c>
    </row>
    <row r="22" ht="18.75" spans="1:5">
      <c r="A22" s="200">
        <v>8</v>
      </c>
      <c r="B22" s="201" t="s">
        <v>201</v>
      </c>
      <c r="C22" s="201"/>
      <c r="D22" s="202"/>
      <c r="E22" s="203">
        <v>2</v>
      </c>
    </row>
    <row r="23" ht="18.75" spans="1:5">
      <c r="A23" s="200">
        <v>9</v>
      </c>
      <c r="B23" s="201" t="s">
        <v>202</v>
      </c>
      <c r="C23" s="201"/>
      <c r="D23" s="202"/>
      <c r="E23" s="199">
        <v>1</v>
      </c>
    </row>
    <row r="24" ht="18.75" spans="1:5">
      <c r="A24" s="200">
        <v>10</v>
      </c>
      <c r="B24" s="205" t="s">
        <v>205</v>
      </c>
      <c r="C24" s="201" t="s">
        <v>206</v>
      </c>
      <c r="D24" s="202"/>
      <c r="E24" s="206">
        <v>2</v>
      </c>
    </row>
    <row r="25" ht="18.75" spans="1:5">
      <c r="A25" s="200">
        <v>11</v>
      </c>
      <c r="B25" s="201" t="s">
        <v>207</v>
      </c>
      <c r="C25" s="201"/>
      <c r="D25" s="202"/>
      <c r="E25" s="206">
        <v>6</v>
      </c>
    </row>
    <row r="26" ht="18.75" spans="1:5">
      <c r="A26" s="200">
        <v>12</v>
      </c>
      <c r="B26" s="201" t="s">
        <v>208</v>
      </c>
      <c r="C26" s="201" t="s">
        <v>209</v>
      </c>
      <c r="D26" s="202"/>
      <c r="E26" s="203">
        <v>3</v>
      </c>
    </row>
    <row r="27" ht="18.75" spans="1:5">
      <c r="A27" s="200">
        <v>13</v>
      </c>
      <c r="B27" s="201" t="s">
        <v>210</v>
      </c>
      <c r="C27" s="201"/>
      <c r="D27" s="202"/>
      <c r="E27" s="207">
        <v>1</v>
      </c>
    </row>
    <row r="28" ht="18.75" spans="1:5">
      <c r="A28" s="200">
        <v>14</v>
      </c>
      <c r="B28" s="201" t="s">
        <v>211</v>
      </c>
      <c r="C28" s="201"/>
      <c r="D28" s="202"/>
      <c r="E28" s="199">
        <v>1</v>
      </c>
    </row>
    <row r="29" ht="18.75" spans="1:5">
      <c r="A29" s="200">
        <v>15</v>
      </c>
      <c r="B29" s="201" t="s">
        <v>212</v>
      </c>
      <c r="C29" s="201"/>
      <c r="D29" s="202"/>
      <c r="E29" s="208">
        <v>2</v>
      </c>
    </row>
    <row r="30" ht="18.75" spans="1:5">
      <c r="A30" s="200">
        <v>16</v>
      </c>
      <c r="B30" s="201" t="s">
        <v>213</v>
      </c>
      <c r="C30" s="201"/>
      <c r="D30" s="202"/>
      <c r="E30" s="208">
        <v>1</v>
      </c>
    </row>
    <row r="31" spans="1:5">
      <c r="A31" s="140"/>
      <c r="B31" s="140"/>
      <c r="C31" s="140"/>
      <c r="D31" s="140"/>
      <c r="E31" s="140"/>
    </row>
    <row r="32" ht="18.75" spans="1:5">
      <c r="A32" s="58" t="s">
        <v>214</v>
      </c>
      <c r="B32" s="59"/>
      <c r="C32" s="59"/>
      <c r="D32" s="59"/>
      <c r="E32" s="59"/>
    </row>
    <row r="33" ht="18.75" spans="1:5">
      <c r="A33" s="68">
        <v>1</v>
      </c>
      <c r="B33" s="69" t="s">
        <v>215</v>
      </c>
      <c r="C33" s="70" t="s">
        <v>216</v>
      </c>
      <c r="D33" s="71" t="s">
        <v>217</v>
      </c>
      <c r="E33" s="72">
        <v>2</v>
      </c>
    </row>
    <row r="34" customHeight="1" spans="1:5">
      <c r="A34" s="73"/>
      <c r="B34" s="74"/>
      <c r="C34" s="75" t="s">
        <v>350</v>
      </c>
      <c r="D34" s="76"/>
      <c r="E34" s="77">
        <v>1</v>
      </c>
    </row>
    <row r="35" customHeight="1" spans="1:5">
      <c r="A35" s="73"/>
      <c r="B35" s="74"/>
      <c r="C35" s="75" t="s">
        <v>219</v>
      </c>
      <c r="D35" s="76"/>
      <c r="E35" s="78">
        <v>4</v>
      </c>
    </row>
    <row r="36" customHeight="1" spans="1:5">
      <c r="A36" s="73"/>
      <c r="B36" s="74"/>
      <c r="C36" s="79" t="s">
        <v>220</v>
      </c>
      <c r="D36" s="80"/>
      <c r="E36" s="81">
        <v>4</v>
      </c>
    </row>
    <row r="37" customHeight="1" spans="1:5">
      <c r="A37" s="73"/>
      <c r="B37" s="74"/>
      <c r="C37" s="75" t="s">
        <v>221</v>
      </c>
      <c r="D37" s="76"/>
      <c r="E37" s="82">
        <v>300</v>
      </c>
    </row>
    <row r="38" customHeight="1" spans="1:5">
      <c r="A38" s="83"/>
      <c r="B38" s="84"/>
      <c r="C38" s="75" t="s">
        <v>222</v>
      </c>
      <c r="D38" s="85"/>
      <c r="E38" s="85"/>
    </row>
    <row r="39" spans="1:5">
      <c r="A39" s="86"/>
      <c r="B39" s="87"/>
      <c r="C39" s="87"/>
      <c r="D39" s="87"/>
      <c r="E39" s="87"/>
    </row>
    <row r="40" ht="18.75" spans="1:5">
      <c r="A40" s="88" t="s">
        <v>223</v>
      </c>
      <c r="B40" s="89"/>
      <c r="C40" s="89"/>
      <c r="D40" s="89"/>
      <c r="E40" s="89"/>
    </row>
    <row r="41" customHeight="1" spans="1:5">
      <c r="A41" s="68">
        <v>1</v>
      </c>
      <c r="B41" s="69" t="s">
        <v>224</v>
      </c>
      <c r="C41" s="75" t="s">
        <v>225</v>
      </c>
      <c r="D41" s="76"/>
      <c r="E41" s="90">
        <f>18*5</f>
        <v>90</v>
      </c>
    </row>
    <row r="42" customHeight="1" spans="1:5">
      <c r="A42" s="73"/>
      <c r="B42" s="74"/>
      <c r="C42" s="75" t="s">
        <v>227</v>
      </c>
      <c r="D42" s="76"/>
      <c r="E42" s="81">
        <v>4</v>
      </c>
    </row>
    <row r="43" customHeight="1" spans="1:5">
      <c r="A43" s="73"/>
      <c r="B43" s="74"/>
      <c r="C43" s="75" t="s">
        <v>228</v>
      </c>
      <c r="D43" s="76"/>
      <c r="E43" s="92">
        <v>4</v>
      </c>
    </row>
    <row r="44" customHeight="1" spans="1:5">
      <c r="A44" s="73"/>
      <c r="B44" s="74"/>
      <c r="C44" s="75" t="s">
        <v>229</v>
      </c>
      <c r="D44" s="76"/>
      <c r="E44" s="81">
        <v>4</v>
      </c>
    </row>
    <row r="45" customHeight="1" spans="1:5">
      <c r="A45" s="83"/>
      <c r="B45" s="84"/>
      <c r="C45" s="75" t="s">
        <v>230</v>
      </c>
      <c r="D45" s="76"/>
      <c r="E45" s="81">
        <v>4</v>
      </c>
    </row>
    <row r="46" ht="18.75" spans="1:5">
      <c r="A46" s="209">
        <v>2</v>
      </c>
      <c r="B46" s="191" t="s">
        <v>231</v>
      </c>
      <c r="C46" s="210" t="s">
        <v>232</v>
      </c>
      <c r="D46" s="210"/>
      <c r="E46" s="211">
        <v>1</v>
      </c>
    </row>
    <row r="47" ht="18.75" spans="1:5">
      <c r="A47" s="212"/>
      <c r="B47" s="213"/>
      <c r="C47" s="210" t="s">
        <v>233</v>
      </c>
      <c r="D47" s="210"/>
      <c r="E47" s="214">
        <v>4</v>
      </c>
    </row>
    <row r="48" ht="18.75" spans="1:5">
      <c r="A48" s="212"/>
      <c r="B48" s="213"/>
      <c r="C48" s="210" t="s">
        <v>234</v>
      </c>
      <c r="D48" s="210"/>
      <c r="E48" s="214">
        <v>4</v>
      </c>
    </row>
    <row r="49" ht="18.75" spans="1:5">
      <c r="A49" s="212"/>
      <c r="B49" s="213"/>
      <c r="C49" s="215" t="s">
        <v>235</v>
      </c>
      <c r="D49" s="215"/>
      <c r="E49" s="216">
        <v>4</v>
      </c>
    </row>
    <row r="50" ht="18.75" spans="1:5">
      <c r="A50" s="212"/>
      <c r="B50" s="213"/>
      <c r="C50" s="101" t="s">
        <v>236</v>
      </c>
      <c r="D50" s="101"/>
      <c r="E50" s="102">
        <v>1</v>
      </c>
    </row>
    <row r="51" s="24" customFormat="1" ht="17.25" customHeight="1" spans="1:5">
      <c r="A51" s="212"/>
      <c r="B51" s="213"/>
      <c r="C51" s="103" t="s">
        <v>237</v>
      </c>
      <c r="D51" s="103"/>
      <c r="E51" s="104">
        <v>4</v>
      </c>
    </row>
    <row r="52" s="24" customFormat="1" ht="17.25" customHeight="1" spans="1:5">
      <c r="A52" s="212"/>
      <c r="B52" s="213"/>
      <c r="C52" s="103" t="s">
        <v>238</v>
      </c>
      <c r="D52" s="103"/>
      <c r="E52" s="217">
        <v>4</v>
      </c>
    </row>
    <row r="53" s="24" customFormat="1" ht="18.75" spans="1:5">
      <c r="A53" s="212"/>
      <c r="B53" s="213"/>
      <c r="C53" s="106" t="s">
        <v>239</v>
      </c>
      <c r="D53" s="107"/>
      <c r="E53" s="104">
        <v>5</v>
      </c>
    </row>
    <row r="54" s="24" customFormat="1" customHeight="1" spans="1:5">
      <c r="A54" s="212"/>
      <c r="B54" s="213"/>
      <c r="C54" s="108" t="s">
        <v>240</v>
      </c>
      <c r="D54" s="107"/>
      <c r="E54" s="104">
        <v>2</v>
      </c>
    </row>
    <row r="55" s="24" customFormat="1" ht="18.75" spans="1:5">
      <c r="A55" s="212"/>
      <c r="B55" s="213"/>
      <c r="C55" s="108" t="s">
        <v>241</v>
      </c>
      <c r="D55" s="107"/>
      <c r="E55" s="104">
        <v>1</v>
      </c>
    </row>
    <row r="56" s="24" customFormat="1" ht="18.75" spans="1:5">
      <c r="A56" s="212"/>
      <c r="B56" s="213"/>
      <c r="C56" s="108" t="s">
        <v>242</v>
      </c>
      <c r="D56" s="107"/>
      <c r="E56" s="104">
        <v>1</v>
      </c>
    </row>
    <row r="57" s="24" customFormat="1" ht="18.75" spans="1:5">
      <c r="A57" s="212"/>
      <c r="B57" s="213"/>
      <c r="C57" s="108" t="s">
        <v>243</v>
      </c>
      <c r="D57" s="107"/>
      <c r="E57" s="104">
        <v>1</v>
      </c>
    </row>
    <row r="58" customHeight="1" spans="1:5">
      <c r="A58" s="218"/>
      <c r="B58" s="213"/>
      <c r="C58" s="106" t="s">
        <v>244</v>
      </c>
      <c r="D58" s="107"/>
      <c r="E58" s="104">
        <v>1</v>
      </c>
    </row>
    <row r="59" ht="18.75" spans="1:5">
      <c r="A59" s="110">
        <v>3</v>
      </c>
      <c r="B59" s="70" t="s">
        <v>245</v>
      </c>
      <c r="C59" s="75"/>
      <c r="D59" s="76"/>
      <c r="E59" s="111">
        <v>4</v>
      </c>
    </row>
    <row r="60" ht="18.75" spans="1:5">
      <c r="A60" s="110">
        <v>4</v>
      </c>
      <c r="B60" s="70" t="s">
        <v>246</v>
      </c>
      <c r="C60" s="75"/>
      <c r="D60" s="76"/>
      <c r="E60" s="112">
        <v>1</v>
      </c>
    </row>
    <row r="61" spans="1:5">
      <c r="A61" s="53"/>
      <c r="B61" s="53"/>
      <c r="C61" s="53"/>
      <c r="D61" s="53"/>
      <c r="E61" s="53"/>
    </row>
    <row r="62" ht="18.75" spans="1:5">
      <c r="A62" s="88" t="s">
        <v>249</v>
      </c>
      <c r="B62" s="89"/>
      <c r="C62" s="89"/>
      <c r="D62" s="89"/>
      <c r="E62" s="89"/>
    </row>
    <row r="63" ht="18.75" spans="1:5">
      <c r="A63" s="110">
        <v>1</v>
      </c>
      <c r="B63" s="219" t="s">
        <v>250</v>
      </c>
      <c r="C63" s="220"/>
      <c r="D63" s="221"/>
      <c r="E63" s="222">
        <v>1</v>
      </c>
    </row>
    <row r="64" s="141" customFormat="1" customHeight="1" spans="1:5">
      <c r="A64" s="110">
        <v>2</v>
      </c>
      <c r="B64" s="219" t="s">
        <v>255</v>
      </c>
      <c r="C64" s="219" t="s">
        <v>296</v>
      </c>
      <c r="D64" s="223"/>
      <c r="E64" s="224">
        <v>12</v>
      </c>
    </row>
    <row r="65" ht="18.75" spans="1:5">
      <c r="A65" s="110">
        <v>3</v>
      </c>
      <c r="B65" s="219" t="s">
        <v>257</v>
      </c>
      <c r="C65" s="220"/>
      <c r="D65" s="221"/>
      <c r="E65" s="224">
        <v>16</v>
      </c>
    </row>
    <row r="66" ht="18.75" spans="1:5">
      <c r="A66" s="110">
        <v>4</v>
      </c>
      <c r="B66" s="219" t="s">
        <v>258</v>
      </c>
      <c r="C66" s="220"/>
      <c r="D66" s="221"/>
      <c r="E66" s="224">
        <v>12</v>
      </c>
    </row>
    <row r="67" ht="18.75" spans="1:5">
      <c r="A67" s="110">
        <v>5</v>
      </c>
      <c r="B67" s="219" t="s">
        <v>259</v>
      </c>
      <c r="C67" s="220"/>
      <c r="D67" s="221"/>
      <c r="E67" s="222">
        <v>8</v>
      </c>
    </row>
    <row r="68" ht="18.75" spans="1:5">
      <c r="A68" s="110">
        <v>6</v>
      </c>
      <c r="B68" s="219" t="s">
        <v>260</v>
      </c>
      <c r="C68" s="220"/>
      <c r="D68" s="221"/>
      <c r="E68" s="222">
        <v>3</v>
      </c>
    </row>
    <row r="69" ht="18.75" spans="1:5">
      <c r="A69" s="110">
        <v>7</v>
      </c>
      <c r="B69" s="219" t="s">
        <v>261</v>
      </c>
      <c r="C69" s="220"/>
      <c r="D69" s="221"/>
      <c r="E69" s="225">
        <v>60</v>
      </c>
    </row>
    <row r="70" ht="18.75" spans="1:5">
      <c r="A70" s="110">
        <v>8</v>
      </c>
      <c r="B70" s="219" t="s">
        <v>262</v>
      </c>
      <c r="C70" s="220"/>
      <c r="D70" s="221"/>
      <c r="E70" s="224">
        <v>10</v>
      </c>
    </row>
    <row r="71" ht="18.75" spans="1:5">
      <c r="A71" s="110">
        <v>9</v>
      </c>
      <c r="B71" s="70" t="s">
        <v>246</v>
      </c>
      <c r="C71" s="75"/>
      <c r="D71" s="76"/>
      <c r="E71" s="112">
        <v>1</v>
      </c>
    </row>
    <row r="72" spans="1:5">
      <c r="A72" s="86"/>
      <c r="B72" s="87"/>
      <c r="C72" s="87"/>
      <c r="D72" s="87"/>
      <c r="E72" s="87"/>
    </row>
    <row r="73" ht="18.75" spans="1:5">
      <c r="A73" s="54"/>
      <c r="B73" s="55"/>
      <c r="C73" s="55"/>
      <c r="D73" s="55"/>
      <c r="E73" s="55"/>
    </row>
    <row r="75" customHeight="1" spans="1:5">
      <c r="A75" s="37" t="s">
        <v>263</v>
      </c>
      <c r="B75" s="38"/>
      <c r="C75" s="38"/>
      <c r="D75" s="38"/>
      <c r="E75" s="38"/>
    </row>
    <row r="76" customHeight="1" spans="1:5">
      <c r="A76" s="39" t="s">
        <v>165</v>
      </c>
      <c r="B76" s="39" t="s">
        <v>166</v>
      </c>
      <c r="C76" s="56" t="s">
        <v>167</v>
      </c>
      <c r="D76" s="57"/>
      <c r="E76" s="39" t="s">
        <v>169</v>
      </c>
    </row>
    <row r="77" ht="18.75" spans="1:5">
      <c r="A77" s="129" t="s">
        <v>264</v>
      </c>
      <c r="B77" s="130"/>
      <c r="C77" s="130"/>
      <c r="D77" s="130"/>
      <c r="E77" s="130"/>
    </row>
    <row r="78" ht="18.75" spans="1:5">
      <c r="A78" s="131">
        <v>1</v>
      </c>
      <c r="B78" s="132" t="s">
        <v>265</v>
      </c>
      <c r="C78" s="133"/>
      <c r="D78" s="134"/>
      <c r="E78" s="135">
        <v>1</v>
      </c>
    </row>
    <row r="79" ht="18.75" spans="1:5">
      <c r="A79" s="131">
        <v>2</v>
      </c>
      <c r="B79" s="136" t="s">
        <v>266</v>
      </c>
      <c r="C79" s="137"/>
      <c r="D79" s="138"/>
      <c r="E79" s="135">
        <v>1</v>
      </c>
    </row>
    <row r="80" ht="18.75" spans="1:5">
      <c r="A80" s="131">
        <v>3</v>
      </c>
      <c r="B80" s="139" t="s">
        <v>267</v>
      </c>
      <c r="C80" s="137"/>
      <c r="D80" s="138"/>
      <c r="E80" s="135">
        <v>3</v>
      </c>
    </row>
    <row r="81" ht="18.75" spans="1:5">
      <c r="A81" s="131">
        <v>4</v>
      </c>
      <c r="B81" s="136" t="s">
        <v>268</v>
      </c>
      <c r="C81" s="137"/>
      <c r="D81" s="138"/>
      <c r="E81" s="135">
        <v>1</v>
      </c>
    </row>
    <row r="82" ht="18.75" spans="1:5">
      <c r="A82" s="131">
        <v>5</v>
      </c>
      <c r="B82" s="139" t="s">
        <v>269</v>
      </c>
      <c r="C82" s="137"/>
      <c r="D82" s="138"/>
      <c r="E82" s="135">
        <v>2</v>
      </c>
    </row>
    <row r="83" ht="18.75" spans="1:5">
      <c r="A83" s="131">
        <v>6</v>
      </c>
      <c r="B83" s="136" t="s">
        <v>270</v>
      </c>
      <c r="C83" s="137"/>
      <c r="D83" s="138"/>
      <c r="E83" s="135">
        <v>1</v>
      </c>
    </row>
    <row r="84" ht="18.75" spans="1:5">
      <c r="A84" s="131">
        <v>7</v>
      </c>
      <c r="B84" s="139" t="s">
        <v>271</v>
      </c>
      <c r="C84" s="137"/>
      <c r="D84" s="138"/>
      <c r="E84" s="135">
        <v>2</v>
      </c>
    </row>
    <row r="85" spans="1:5">
      <c r="A85" s="140"/>
      <c r="B85" s="140"/>
      <c r="C85" s="140"/>
      <c r="D85" s="140"/>
      <c r="E85" s="140"/>
    </row>
    <row r="86" customHeight="1" spans="1:5">
      <c r="A86" s="54"/>
      <c r="B86" s="55"/>
      <c r="C86" s="55"/>
      <c r="D86" s="55"/>
      <c r="E86" s="55"/>
    </row>
  </sheetData>
  <mergeCells count="72">
    <mergeCell ref="A1:E1"/>
    <mergeCell ref="A3:E3"/>
    <mergeCell ref="A9:E9"/>
    <mergeCell ref="A10:E10"/>
    <mergeCell ref="A12:E12"/>
    <mergeCell ref="C13:D13"/>
    <mergeCell ref="A14:E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A31:E31"/>
    <mergeCell ref="A32:E32"/>
    <mergeCell ref="C34:D34"/>
    <mergeCell ref="C35:D35"/>
    <mergeCell ref="C36:D36"/>
    <mergeCell ref="C37:D37"/>
    <mergeCell ref="C38:E38"/>
    <mergeCell ref="A39:E39"/>
    <mergeCell ref="A40:E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9:D59"/>
    <mergeCell ref="C60:D60"/>
    <mergeCell ref="A61:E61"/>
    <mergeCell ref="A62:E62"/>
    <mergeCell ref="C63:D63"/>
    <mergeCell ref="C65:D65"/>
    <mergeCell ref="C66:D66"/>
    <mergeCell ref="C67:D67"/>
    <mergeCell ref="C68:D68"/>
    <mergeCell ref="C69:D69"/>
    <mergeCell ref="C70:D70"/>
    <mergeCell ref="A72:E72"/>
    <mergeCell ref="A73:E73"/>
    <mergeCell ref="A75:E75"/>
    <mergeCell ref="C76:D76"/>
    <mergeCell ref="A77:E77"/>
    <mergeCell ref="C79:D79"/>
    <mergeCell ref="C80:D80"/>
    <mergeCell ref="C81:D81"/>
    <mergeCell ref="C82:D82"/>
    <mergeCell ref="A85:E85"/>
    <mergeCell ref="A86:E86"/>
    <mergeCell ref="A33:A38"/>
    <mergeCell ref="A41:A45"/>
    <mergeCell ref="A46:A58"/>
    <mergeCell ref="B33:B38"/>
    <mergeCell ref="B41:B45"/>
    <mergeCell ref="B46:B58"/>
  </mergeCells>
  <printOptions horizontalCentered="1"/>
  <pageMargins left="0.529861111111111" right="0.389583333333333" top="0.826388888888889" bottom="0.786805555555556" header="0.511111111111111" footer="0.511111111111111"/>
  <pageSetup paperSize="9" scale="56" fitToHeight="0" orientation="portrait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8"/>
  <sheetViews>
    <sheetView zoomScale="80" zoomScaleNormal="80" workbookViewId="0">
      <selection activeCell="F7" sqref="F7"/>
    </sheetView>
  </sheetViews>
  <sheetFormatPr defaultColWidth="9" defaultRowHeight="18" outlineLevelCol="4"/>
  <cols>
    <col min="1" max="1" width="6.41666666666667" style="28" customWidth="1"/>
    <col min="2" max="2" width="24.4166666666667" style="29" customWidth="1"/>
    <col min="3" max="3" width="32.5833333333333" style="30" customWidth="1"/>
    <col min="4" max="4" width="40.5833333333333" style="31" customWidth="1"/>
    <col min="5" max="5" width="12.9166666666667" style="30" customWidth="1"/>
    <col min="6" max="6" width="14.4166666666667" style="32" customWidth="1"/>
    <col min="7" max="7" width="10.75" style="32" customWidth="1"/>
    <col min="8" max="253" width="9" style="32"/>
    <col min="254" max="254" width="6.41666666666667" style="32" customWidth="1"/>
    <col min="255" max="255" width="31.25" style="32" customWidth="1"/>
    <col min="256" max="256" width="42.75" style="32" customWidth="1"/>
    <col min="257" max="257" width="51" style="32" customWidth="1"/>
    <col min="258" max="258" width="17.75" style="32" customWidth="1"/>
    <col min="259" max="259" width="13.9166666666667" style="32" customWidth="1"/>
    <col min="260" max="260" width="12.5833333333333" style="32" customWidth="1"/>
    <col min="261" max="262" width="14.4166666666667" style="32" customWidth="1"/>
    <col min="263" max="263" width="10.75" style="32" customWidth="1"/>
    <col min="264" max="509" width="9" style="32"/>
    <col min="510" max="510" width="6.41666666666667" style="32" customWidth="1"/>
    <col min="511" max="511" width="31.25" style="32" customWidth="1"/>
    <col min="512" max="512" width="42.75" style="32" customWidth="1"/>
    <col min="513" max="513" width="51" style="32" customWidth="1"/>
    <col min="514" max="514" width="17.75" style="32" customWidth="1"/>
    <col min="515" max="515" width="13.9166666666667" style="32" customWidth="1"/>
    <col min="516" max="516" width="12.5833333333333" style="32" customWidth="1"/>
    <col min="517" max="518" width="14.4166666666667" style="32" customWidth="1"/>
    <col min="519" max="519" width="10.75" style="32" customWidth="1"/>
    <col min="520" max="765" width="9" style="32"/>
    <col min="766" max="766" width="6.41666666666667" style="32" customWidth="1"/>
    <col min="767" max="767" width="31.25" style="32" customWidth="1"/>
    <col min="768" max="768" width="42.75" style="32" customWidth="1"/>
    <col min="769" max="769" width="51" style="32" customWidth="1"/>
    <col min="770" max="770" width="17.75" style="32" customWidth="1"/>
    <col min="771" max="771" width="13.9166666666667" style="32" customWidth="1"/>
    <col min="772" max="772" width="12.5833333333333" style="32" customWidth="1"/>
    <col min="773" max="774" width="14.4166666666667" style="32" customWidth="1"/>
    <col min="775" max="775" width="10.75" style="32" customWidth="1"/>
    <col min="776" max="1021" width="9" style="32"/>
    <col min="1022" max="1022" width="6.41666666666667" style="32" customWidth="1"/>
    <col min="1023" max="1023" width="31.25" style="32" customWidth="1"/>
    <col min="1024" max="1024" width="42.75" style="32" customWidth="1"/>
    <col min="1025" max="1025" width="51" style="32" customWidth="1"/>
    <col min="1026" max="1026" width="17.75" style="32" customWidth="1"/>
    <col min="1027" max="1027" width="13.9166666666667" style="32" customWidth="1"/>
    <col min="1028" max="1028" width="12.5833333333333" style="32" customWidth="1"/>
    <col min="1029" max="1030" width="14.4166666666667" style="32" customWidth="1"/>
    <col min="1031" max="1031" width="10.75" style="32" customWidth="1"/>
    <col min="1032" max="1277" width="9" style="32"/>
    <col min="1278" max="1278" width="6.41666666666667" style="32" customWidth="1"/>
    <col min="1279" max="1279" width="31.25" style="32" customWidth="1"/>
    <col min="1280" max="1280" width="42.75" style="32" customWidth="1"/>
    <col min="1281" max="1281" width="51" style="32" customWidth="1"/>
    <col min="1282" max="1282" width="17.75" style="32" customWidth="1"/>
    <col min="1283" max="1283" width="13.9166666666667" style="32" customWidth="1"/>
    <col min="1284" max="1284" width="12.5833333333333" style="32" customWidth="1"/>
    <col min="1285" max="1286" width="14.4166666666667" style="32" customWidth="1"/>
    <col min="1287" max="1287" width="10.75" style="32" customWidth="1"/>
    <col min="1288" max="1533" width="9" style="32"/>
    <col min="1534" max="1534" width="6.41666666666667" style="32" customWidth="1"/>
    <col min="1535" max="1535" width="31.25" style="32" customWidth="1"/>
    <col min="1536" max="1536" width="42.75" style="32" customWidth="1"/>
    <col min="1537" max="1537" width="51" style="32" customWidth="1"/>
    <col min="1538" max="1538" width="17.75" style="32" customWidth="1"/>
    <col min="1539" max="1539" width="13.9166666666667" style="32" customWidth="1"/>
    <col min="1540" max="1540" width="12.5833333333333" style="32" customWidth="1"/>
    <col min="1541" max="1542" width="14.4166666666667" style="32" customWidth="1"/>
    <col min="1543" max="1543" width="10.75" style="32" customWidth="1"/>
    <col min="1544" max="1789" width="9" style="32"/>
    <col min="1790" max="1790" width="6.41666666666667" style="32" customWidth="1"/>
    <col min="1791" max="1791" width="31.25" style="32" customWidth="1"/>
    <col min="1792" max="1792" width="42.75" style="32" customWidth="1"/>
    <col min="1793" max="1793" width="51" style="32" customWidth="1"/>
    <col min="1794" max="1794" width="17.75" style="32" customWidth="1"/>
    <col min="1795" max="1795" width="13.9166666666667" style="32" customWidth="1"/>
    <col min="1796" max="1796" width="12.5833333333333" style="32" customWidth="1"/>
    <col min="1797" max="1798" width="14.4166666666667" style="32" customWidth="1"/>
    <col min="1799" max="1799" width="10.75" style="32" customWidth="1"/>
    <col min="1800" max="2045" width="9" style="32"/>
    <col min="2046" max="2046" width="6.41666666666667" style="32" customWidth="1"/>
    <col min="2047" max="2047" width="31.25" style="32" customWidth="1"/>
    <col min="2048" max="2048" width="42.75" style="32" customWidth="1"/>
    <col min="2049" max="2049" width="51" style="32" customWidth="1"/>
    <col min="2050" max="2050" width="17.75" style="32" customWidth="1"/>
    <col min="2051" max="2051" width="13.9166666666667" style="32" customWidth="1"/>
    <col min="2052" max="2052" width="12.5833333333333" style="32" customWidth="1"/>
    <col min="2053" max="2054" width="14.4166666666667" style="32" customWidth="1"/>
    <col min="2055" max="2055" width="10.75" style="32" customWidth="1"/>
    <col min="2056" max="2301" width="9" style="32"/>
    <col min="2302" max="2302" width="6.41666666666667" style="32" customWidth="1"/>
    <col min="2303" max="2303" width="31.25" style="32" customWidth="1"/>
    <col min="2304" max="2304" width="42.75" style="32" customWidth="1"/>
    <col min="2305" max="2305" width="51" style="32" customWidth="1"/>
    <col min="2306" max="2306" width="17.75" style="32" customWidth="1"/>
    <col min="2307" max="2307" width="13.9166666666667" style="32" customWidth="1"/>
    <col min="2308" max="2308" width="12.5833333333333" style="32" customWidth="1"/>
    <col min="2309" max="2310" width="14.4166666666667" style="32" customWidth="1"/>
    <col min="2311" max="2311" width="10.75" style="32" customWidth="1"/>
    <col min="2312" max="2557" width="9" style="32"/>
    <col min="2558" max="2558" width="6.41666666666667" style="32" customWidth="1"/>
    <col min="2559" max="2559" width="31.25" style="32" customWidth="1"/>
    <col min="2560" max="2560" width="42.75" style="32" customWidth="1"/>
    <col min="2561" max="2561" width="51" style="32" customWidth="1"/>
    <col min="2562" max="2562" width="17.75" style="32" customWidth="1"/>
    <col min="2563" max="2563" width="13.9166666666667" style="32" customWidth="1"/>
    <col min="2564" max="2564" width="12.5833333333333" style="32" customWidth="1"/>
    <col min="2565" max="2566" width="14.4166666666667" style="32" customWidth="1"/>
    <col min="2567" max="2567" width="10.75" style="32" customWidth="1"/>
    <col min="2568" max="2813" width="9" style="32"/>
    <col min="2814" max="2814" width="6.41666666666667" style="32" customWidth="1"/>
    <col min="2815" max="2815" width="31.25" style="32" customWidth="1"/>
    <col min="2816" max="2816" width="42.75" style="32" customWidth="1"/>
    <col min="2817" max="2817" width="51" style="32" customWidth="1"/>
    <col min="2818" max="2818" width="17.75" style="32" customWidth="1"/>
    <col min="2819" max="2819" width="13.9166666666667" style="32" customWidth="1"/>
    <col min="2820" max="2820" width="12.5833333333333" style="32" customWidth="1"/>
    <col min="2821" max="2822" width="14.4166666666667" style="32" customWidth="1"/>
    <col min="2823" max="2823" width="10.75" style="32" customWidth="1"/>
    <col min="2824" max="3069" width="9" style="32"/>
    <col min="3070" max="3070" width="6.41666666666667" style="32" customWidth="1"/>
    <col min="3071" max="3071" width="31.25" style="32" customWidth="1"/>
    <col min="3072" max="3072" width="42.75" style="32" customWidth="1"/>
    <col min="3073" max="3073" width="51" style="32" customWidth="1"/>
    <col min="3074" max="3074" width="17.75" style="32" customWidth="1"/>
    <col min="3075" max="3075" width="13.9166666666667" style="32" customWidth="1"/>
    <col min="3076" max="3076" width="12.5833333333333" style="32" customWidth="1"/>
    <col min="3077" max="3078" width="14.4166666666667" style="32" customWidth="1"/>
    <col min="3079" max="3079" width="10.75" style="32" customWidth="1"/>
    <col min="3080" max="3325" width="9" style="32"/>
    <col min="3326" max="3326" width="6.41666666666667" style="32" customWidth="1"/>
    <col min="3327" max="3327" width="31.25" style="32" customWidth="1"/>
    <col min="3328" max="3328" width="42.75" style="32" customWidth="1"/>
    <col min="3329" max="3329" width="51" style="32" customWidth="1"/>
    <col min="3330" max="3330" width="17.75" style="32" customWidth="1"/>
    <col min="3331" max="3331" width="13.9166666666667" style="32" customWidth="1"/>
    <col min="3332" max="3332" width="12.5833333333333" style="32" customWidth="1"/>
    <col min="3333" max="3334" width="14.4166666666667" style="32" customWidth="1"/>
    <col min="3335" max="3335" width="10.75" style="32" customWidth="1"/>
    <col min="3336" max="3581" width="9" style="32"/>
    <col min="3582" max="3582" width="6.41666666666667" style="32" customWidth="1"/>
    <col min="3583" max="3583" width="31.25" style="32" customWidth="1"/>
    <col min="3584" max="3584" width="42.75" style="32" customWidth="1"/>
    <col min="3585" max="3585" width="51" style="32" customWidth="1"/>
    <col min="3586" max="3586" width="17.75" style="32" customWidth="1"/>
    <col min="3587" max="3587" width="13.9166666666667" style="32" customWidth="1"/>
    <col min="3588" max="3588" width="12.5833333333333" style="32" customWidth="1"/>
    <col min="3589" max="3590" width="14.4166666666667" style="32" customWidth="1"/>
    <col min="3591" max="3591" width="10.75" style="32" customWidth="1"/>
    <col min="3592" max="3837" width="9" style="32"/>
    <col min="3838" max="3838" width="6.41666666666667" style="32" customWidth="1"/>
    <col min="3839" max="3839" width="31.25" style="32" customWidth="1"/>
    <col min="3840" max="3840" width="42.75" style="32" customWidth="1"/>
    <col min="3841" max="3841" width="51" style="32" customWidth="1"/>
    <col min="3842" max="3842" width="17.75" style="32" customWidth="1"/>
    <col min="3843" max="3843" width="13.9166666666667" style="32" customWidth="1"/>
    <col min="3844" max="3844" width="12.5833333333333" style="32" customWidth="1"/>
    <col min="3845" max="3846" width="14.4166666666667" style="32" customWidth="1"/>
    <col min="3847" max="3847" width="10.75" style="32" customWidth="1"/>
    <col min="3848" max="4093" width="9" style="32"/>
    <col min="4094" max="4094" width="6.41666666666667" style="32" customWidth="1"/>
    <col min="4095" max="4095" width="31.25" style="32" customWidth="1"/>
    <col min="4096" max="4096" width="42.75" style="32" customWidth="1"/>
    <col min="4097" max="4097" width="51" style="32" customWidth="1"/>
    <col min="4098" max="4098" width="17.75" style="32" customWidth="1"/>
    <col min="4099" max="4099" width="13.9166666666667" style="32" customWidth="1"/>
    <col min="4100" max="4100" width="12.5833333333333" style="32" customWidth="1"/>
    <col min="4101" max="4102" width="14.4166666666667" style="32" customWidth="1"/>
    <col min="4103" max="4103" width="10.75" style="32" customWidth="1"/>
    <col min="4104" max="4349" width="9" style="32"/>
    <col min="4350" max="4350" width="6.41666666666667" style="32" customWidth="1"/>
    <col min="4351" max="4351" width="31.25" style="32" customWidth="1"/>
    <col min="4352" max="4352" width="42.75" style="32" customWidth="1"/>
    <col min="4353" max="4353" width="51" style="32" customWidth="1"/>
    <col min="4354" max="4354" width="17.75" style="32" customWidth="1"/>
    <col min="4355" max="4355" width="13.9166666666667" style="32" customWidth="1"/>
    <col min="4356" max="4356" width="12.5833333333333" style="32" customWidth="1"/>
    <col min="4357" max="4358" width="14.4166666666667" style="32" customWidth="1"/>
    <col min="4359" max="4359" width="10.75" style="32" customWidth="1"/>
    <col min="4360" max="4605" width="9" style="32"/>
    <col min="4606" max="4606" width="6.41666666666667" style="32" customWidth="1"/>
    <col min="4607" max="4607" width="31.25" style="32" customWidth="1"/>
    <col min="4608" max="4608" width="42.75" style="32" customWidth="1"/>
    <col min="4609" max="4609" width="51" style="32" customWidth="1"/>
    <col min="4610" max="4610" width="17.75" style="32" customWidth="1"/>
    <col min="4611" max="4611" width="13.9166666666667" style="32" customWidth="1"/>
    <col min="4612" max="4612" width="12.5833333333333" style="32" customWidth="1"/>
    <col min="4613" max="4614" width="14.4166666666667" style="32" customWidth="1"/>
    <col min="4615" max="4615" width="10.75" style="32" customWidth="1"/>
    <col min="4616" max="4861" width="9" style="32"/>
    <col min="4862" max="4862" width="6.41666666666667" style="32" customWidth="1"/>
    <col min="4863" max="4863" width="31.25" style="32" customWidth="1"/>
    <col min="4864" max="4864" width="42.75" style="32" customWidth="1"/>
    <col min="4865" max="4865" width="51" style="32" customWidth="1"/>
    <col min="4866" max="4866" width="17.75" style="32" customWidth="1"/>
    <col min="4867" max="4867" width="13.9166666666667" style="32" customWidth="1"/>
    <col min="4868" max="4868" width="12.5833333333333" style="32" customWidth="1"/>
    <col min="4869" max="4870" width="14.4166666666667" style="32" customWidth="1"/>
    <col min="4871" max="4871" width="10.75" style="32" customWidth="1"/>
    <col min="4872" max="5117" width="9" style="32"/>
    <col min="5118" max="5118" width="6.41666666666667" style="32" customWidth="1"/>
    <col min="5119" max="5119" width="31.25" style="32" customWidth="1"/>
    <col min="5120" max="5120" width="42.75" style="32" customWidth="1"/>
    <col min="5121" max="5121" width="51" style="32" customWidth="1"/>
    <col min="5122" max="5122" width="17.75" style="32" customWidth="1"/>
    <col min="5123" max="5123" width="13.9166666666667" style="32" customWidth="1"/>
    <col min="5124" max="5124" width="12.5833333333333" style="32" customWidth="1"/>
    <col min="5125" max="5126" width="14.4166666666667" style="32" customWidth="1"/>
    <col min="5127" max="5127" width="10.75" style="32" customWidth="1"/>
    <col min="5128" max="5373" width="9" style="32"/>
    <col min="5374" max="5374" width="6.41666666666667" style="32" customWidth="1"/>
    <col min="5375" max="5375" width="31.25" style="32" customWidth="1"/>
    <col min="5376" max="5376" width="42.75" style="32" customWidth="1"/>
    <col min="5377" max="5377" width="51" style="32" customWidth="1"/>
    <col min="5378" max="5378" width="17.75" style="32" customWidth="1"/>
    <col min="5379" max="5379" width="13.9166666666667" style="32" customWidth="1"/>
    <col min="5380" max="5380" width="12.5833333333333" style="32" customWidth="1"/>
    <col min="5381" max="5382" width="14.4166666666667" style="32" customWidth="1"/>
    <col min="5383" max="5383" width="10.75" style="32" customWidth="1"/>
    <col min="5384" max="5629" width="9" style="32"/>
    <col min="5630" max="5630" width="6.41666666666667" style="32" customWidth="1"/>
    <col min="5631" max="5631" width="31.25" style="32" customWidth="1"/>
    <col min="5632" max="5632" width="42.75" style="32" customWidth="1"/>
    <col min="5633" max="5633" width="51" style="32" customWidth="1"/>
    <col min="5634" max="5634" width="17.75" style="32" customWidth="1"/>
    <col min="5635" max="5635" width="13.9166666666667" style="32" customWidth="1"/>
    <col min="5636" max="5636" width="12.5833333333333" style="32" customWidth="1"/>
    <col min="5637" max="5638" width="14.4166666666667" style="32" customWidth="1"/>
    <col min="5639" max="5639" width="10.75" style="32" customWidth="1"/>
    <col min="5640" max="5885" width="9" style="32"/>
    <col min="5886" max="5886" width="6.41666666666667" style="32" customWidth="1"/>
    <col min="5887" max="5887" width="31.25" style="32" customWidth="1"/>
    <col min="5888" max="5888" width="42.75" style="32" customWidth="1"/>
    <col min="5889" max="5889" width="51" style="32" customWidth="1"/>
    <col min="5890" max="5890" width="17.75" style="32" customWidth="1"/>
    <col min="5891" max="5891" width="13.9166666666667" style="32" customWidth="1"/>
    <col min="5892" max="5892" width="12.5833333333333" style="32" customWidth="1"/>
    <col min="5893" max="5894" width="14.4166666666667" style="32" customWidth="1"/>
    <col min="5895" max="5895" width="10.75" style="32" customWidth="1"/>
    <col min="5896" max="6141" width="9" style="32"/>
    <col min="6142" max="6142" width="6.41666666666667" style="32" customWidth="1"/>
    <col min="6143" max="6143" width="31.25" style="32" customWidth="1"/>
    <col min="6144" max="6144" width="42.75" style="32" customWidth="1"/>
    <col min="6145" max="6145" width="51" style="32" customWidth="1"/>
    <col min="6146" max="6146" width="17.75" style="32" customWidth="1"/>
    <col min="6147" max="6147" width="13.9166666666667" style="32" customWidth="1"/>
    <col min="6148" max="6148" width="12.5833333333333" style="32" customWidth="1"/>
    <col min="6149" max="6150" width="14.4166666666667" style="32" customWidth="1"/>
    <col min="6151" max="6151" width="10.75" style="32" customWidth="1"/>
    <col min="6152" max="6397" width="9" style="32"/>
    <col min="6398" max="6398" width="6.41666666666667" style="32" customWidth="1"/>
    <col min="6399" max="6399" width="31.25" style="32" customWidth="1"/>
    <col min="6400" max="6400" width="42.75" style="32" customWidth="1"/>
    <col min="6401" max="6401" width="51" style="32" customWidth="1"/>
    <col min="6402" max="6402" width="17.75" style="32" customWidth="1"/>
    <col min="6403" max="6403" width="13.9166666666667" style="32" customWidth="1"/>
    <col min="6404" max="6404" width="12.5833333333333" style="32" customWidth="1"/>
    <col min="6405" max="6406" width="14.4166666666667" style="32" customWidth="1"/>
    <col min="6407" max="6407" width="10.75" style="32" customWidth="1"/>
    <col min="6408" max="6653" width="9" style="32"/>
    <col min="6654" max="6654" width="6.41666666666667" style="32" customWidth="1"/>
    <col min="6655" max="6655" width="31.25" style="32" customWidth="1"/>
    <col min="6656" max="6656" width="42.75" style="32" customWidth="1"/>
    <col min="6657" max="6657" width="51" style="32" customWidth="1"/>
    <col min="6658" max="6658" width="17.75" style="32" customWidth="1"/>
    <col min="6659" max="6659" width="13.9166666666667" style="32" customWidth="1"/>
    <col min="6660" max="6660" width="12.5833333333333" style="32" customWidth="1"/>
    <col min="6661" max="6662" width="14.4166666666667" style="32" customWidth="1"/>
    <col min="6663" max="6663" width="10.75" style="32" customWidth="1"/>
    <col min="6664" max="6909" width="9" style="32"/>
    <col min="6910" max="6910" width="6.41666666666667" style="32" customWidth="1"/>
    <col min="6911" max="6911" width="31.25" style="32" customWidth="1"/>
    <col min="6912" max="6912" width="42.75" style="32" customWidth="1"/>
    <col min="6913" max="6913" width="51" style="32" customWidth="1"/>
    <col min="6914" max="6914" width="17.75" style="32" customWidth="1"/>
    <col min="6915" max="6915" width="13.9166666666667" style="32" customWidth="1"/>
    <col min="6916" max="6916" width="12.5833333333333" style="32" customWidth="1"/>
    <col min="6917" max="6918" width="14.4166666666667" style="32" customWidth="1"/>
    <col min="6919" max="6919" width="10.75" style="32" customWidth="1"/>
    <col min="6920" max="7165" width="9" style="32"/>
    <col min="7166" max="7166" width="6.41666666666667" style="32" customWidth="1"/>
    <col min="7167" max="7167" width="31.25" style="32" customWidth="1"/>
    <col min="7168" max="7168" width="42.75" style="32" customWidth="1"/>
    <col min="7169" max="7169" width="51" style="32" customWidth="1"/>
    <col min="7170" max="7170" width="17.75" style="32" customWidth="1"/>
    <col min="7171" max="7171" width="13.9166666666667" style="32" customWidth="1"/>
    <col min="7172" max="7172" width="12.5833333333333" style="32" customWidth="1"/>
    <col min="7173" max="7174" width="14.4166666666667" style="32" customWidth="1"/>
    <col min="7175" max="7175" width="10.75" style="32" customWidth="1"/>
    <col min="7176" max="7421" width="9" style="32"/>
    <col min="7422" max="7422" width="6.41666666666667" style="32" customWidth="1"/>
    <col min="7423" max="7423" width="31.25" style="32" customWidth="1"/>
    <col min="7424" max="7424" width="42.75" style="32" customWidth="1"/>
    <col min="7425" max="7425" width="51" style="32" customWidth="1"/>
    <col min="7426" max="7426" width="17.75" style="32" customWidth="1"/>
    <col min="7427" max="7427" width="13.9166666666667" style="32" customWidth="1"/>
    <col min="7428" max="7428" width="12.5833333333333" style="32" customWidth="1"/>
    <col min="7429" max="7430" width="14.4166666666667" style="32" customWidth="1"/>
    <col min="7431" max="7431" width="10.75" style="32" customWidth="1"/>
    <col min="7432" max="7677" width="9" style="32"/>
    <col min="7678" max="7678" width="6.41666666666667" style="32" customWidth="1"/>
    <col min="7679" max="7679" width="31.25" style="32" customWidth="1"/>
    <col min="7680" max="7680" width="42.75" style="32" customWidth="1"/>
    <col min="7681" max="7681" width="51" style="32" customWidth="1"/>
    <col min="7682" max="7682" width="17.75" style="32" customWidth="1"/>
    <col min="7683" max="7683" width="13.9166666666667" style="32" customWidth="1"/>
    <col min="7684" max="7684" width="12.5833333333333" style="32" customWidth="1"/>
    <col min="7685" max="7686" width="14.4166666666667" style="32" customWidth="1"/>
    <col min="7687" max="7687" width="10.75" style="32" customWidth="1"/>
    <col min="7688" max="7933" width="9" style="32"/>
    <col min="7934" max="7934" width="6.41666666666667" style="32" customWidth="1"/>
    <col min="7935" max="7935" width="31.25" style="32" customWidth="1"/>
    <col min="7936" max="7936" width="42.75" style="32" customWidth="1"/>
    <col min="7937" max="7937" width="51" style="32" customWidth="1"/>
    <col min="7938" max="7938" width="17.75" style="32" customWidth="1"/>
    <col min="7939" max="7939" width="13.9166666666667" style="32" customWidth="1"/>
    <col min="7940" max="7940" width="12.5833333333333" style="32" customWidth="1"/>
    <col min="7941" max="7942" width="14.4166666666667" style="32" customWidth="1"/>
    <col min="7943" max="7943" width="10.75" style="32" customWidth="1"/>
    <col min="7944" max="8189" width="9" style="32"/>
    <col min="8190" max="8190" width="6.41666666666667" style="32" customWidth="1"/>
    <col min="8191" max="8191" width="31.25" style="32" customWidth="1"/>
    <col min="8192" max="8192" width="42.75" style="32" customWidth="1"/>
    <col min="8193" max="8193" width="51" style="32" customWidth="1"/>
    <col min="8194" max="8194" width="17.75" style="32" customWidth="1"/>
    <col min="8195" max="8195" width="13.9166666666667" style="32" customWidth="1"/>
    <col min="8196" max="8196" width="12.5833333333333" style="32" customWidth="1"/>
    <col min="8197" max="8198" width="14.4166666666667" style="32" customWidth="1"/>
    <col min="8199" max="8199" width="10.75" style="32" customWidth="1"/>
    <col min="8200" max="8445" width="9" style="32"/>
    <col min="8446" max="8446" width="6.41666666666667" style="32" customWidth="1"/>
    <col min="8447" max="8447" width="31.25" style="32" customWidth="1"/>
    <col min="8448" max="8448" width="42.75" style="32" customWidth="1"/>
    <col min="8449" max="8449" width="51" style="32" customWidth="1"/>
    <col min="8450" max="8450" width="17.75" style="32" customWidth="1"/>
    <col min="8451" max="8451" width="13.9166666666667" style="32" customWidth="1"/>
    <col min="8452" max="8452" width="12.5833333333333" style="32" customWidth="1"/>
    <col min="8453" max="8454" width="14.4166666666667" style="32" customWidth="1"/>
    <col min="8455" max="8455" width="10.75" style="32" customWidth="1"/>
    <col min="8456" max="8701" width="9" style="32"/>
    <col min="8702" max="8702" width="6.41666666666667" style="32" customWidth="1"/>
    <col min="8703" max="8703" width="31.25" style="32" customWidth="1"/>
    <col min="8704" max="8704" width="42.75" style="32" customWidth="1"/>
    <col min="8705" max="8705" width="51" style="32" customWidth="1"/>
    <col min="8706" max="8706" width="17.75" style="32" customWidth="1"/>
    <col min="8707" max="8707" width="13.9166666666667" style="32" customWidth="1"/>
    <col min="8708" max="8708" width="12.5833333333333" style="32" customWidth="1"/>
    <col min="8709" max="8710" width="14.4166666666667" style="32" customWidth="1"/>
    <col min="8711" max="8711" width="10.75" style="32" customWidth="1"/>
    <col min="8712" max="8957" width="9" style="32"/>
    <col min="8958" max="8958" width="6.41666666666667" style="32" customWidth="1"/>
    <col min="8959" max="8959" width="31.25" style="32" customWidth="1"/>
    <col min="8960" max="8960" width="42.75" style="32" customWidth="1"/>
    <col min="8961" max="8961" width="51" style="32" customWidth="1"/>
    <col min="8962" max="8962" width="17.75" style="32" customWidth="1"/>
    <col min="8963" max="8963" width="13.9166666666667" style="32" customWidth="1"/>
    <col min="8964" max="8964" width="12.5833333333333" style="32" customWidth="1"/>
    <col min="8965" max="8966" width="14.4166666666667" style="32" customWidth="1"/>
    <col min="8967" max="8967" width="10.75" style="32" customWidth="1"/>
    <col min="8968" max="9213" width="9" style="32"/>
    <col min="9214" max="9214" width="6.41666666666667" style="32" customWidth="1"/>
    <col min="9215" max="9215" width="31.25" style="32" customWidth="1"/>
    <col min="9216" max="9216" width="42.75" style="32" customWidth="1"/>
    <col min="9217" max="9217" width="51" style="32" customWidth="1"/>
    <col min="9218" max="9218" width="17.75" style="32" customWidth="1"/>
    <col min="9219" max="9219" width="13.9166666666667" style="32" customWidth="1"/>
    <col min="9220" max="9220" width="12.5833333333333" style="32" customWidth="1"/>
    <col min="9221" max="9222" width="14.4166666666667" style="32" customWidth="1"/>
    <col min="9223" max="9223" width="10.75" style="32" customWidth="1"/>
    <col min="9224" max="9469" width="9" style="32"/>
    <col min="9470" max="9470" width="6.41666666666667" style="32" customWidth="1"/>
    <col min="9471" max="9471" width="31.25" style="32" customWidth="1"/>
    <col min="9472" max="9472" width="42.75" style="32" customWidth="1"/>
    <col min="9473" max="9473" width="51" style="32" customWidth="1"/>
    <col min="9474" max="9474" width="17.75" style="32" customWidth="1"/>
    <col min="9475" max="9475" width="13.9166666666667" style="32" customWidth="1"/>
    <col min="9476" max="9476" width="12.5833333333333" style="32" customWidth="1"/>
    <col min="9477" max="9478" width="14.4166666666667" style="32" customWidth="1"/>
    <col min="9479" max="9479" width="10.75" style="32" customWidth="1"/>
    <col min="9480" max="9725" width="9" style="32"/>
    <col min="9726" max="9726" width="6.41666666666667" style="32" customWidth="1"/>
    <col min="9727" max="9727" width="31.25" style="32" customWidth="1"/>
    <col min="9728" max="9728" width="42.75" style="32" customWidth="1"/>
    <col min="9729" max="9729" width="51" style="32" customWidth="1"/>
    <col min="9730" max="9730" width="17.75" style="32" customWidth="1"/>
    <col min="9731" max="9731" width="13.9166666666667" style="32" customWidth="1"/>
    <col min="9732" max="9732" width="12.5833333333333" style="32" customWidth="1"/>
    <col min="9733" max="9734" width="14.4166666666667" style="32" customWidth="1"/>
    <col min="9735" max="9735" width="10.75" style="32" customWidth="1"/>
    <col min="9736" max="9981" width="9" style="32"/>
    <col min="9982" max="9982" width="6.41666666666667" style="32" customWidth="1"/>
    <col min="9983" max="9983" width="31.25" style="32" customWidth="1"/>
    <col min="9984" max="9984" width="42.75" style="32" customWidth="1"/>
    <col min="9985" max="9985" width="51" style="32" customWidth="1"/>
    <col min="9986" max="9986" width="17.75" style="32" customWidth="1"/>
    <col min="9987" max="9987" width="13.9166666666667" style="32" customWidth="1"/>
    <col min="9988" max="9988" width="12.5833333333333" style="32" customWidth="1"/>
    <col min="9989" max="9990" width="14.4166666666667" style="32" customWidth="1"/>
    <col min="9991" max="9991" width="10.75" style="32" customWidth="1"/>
    <col min="9992" max="10237" width="9" style="32"/>
    <col min="10238" max="10238" width="6.41666666666667" style="32" customWidth="1"/>
    <col min="10239" max="10239" width="31.25" style="32" customWidth="1"/>
    <col min="10240" max="10240" width="42.75" style="32" customWidth="1"/>
    <col min="10241" max="10241" width="51" style="32" customWidth="1"/>
    <col min="10242" max="10242" width="17.75" style="32" customWidth="1"/>
    <col min="10243" max="10243" width="13.9166666666667" style="32" customWidth="1"/>
    <col min="10244" max="10244" width="12.5833333333333" style="32" customWidth="1"/>
    <col min="10245" max="10246" width="14.4166666666667" style="32" customWidth="1"/>
    <col min="10247" max="10247" width="10.75" style="32" customWidth="1"/>
    <col min="10248" max="10493" width="9" style="32"/>
    <col min="10494" max="10494" width="6.41666666666667" style="32" customWidth="1"/>
    <col min="10495" max="10495" width="31.25" style="32" customWidth="1"/>
    <col min="10496" max="10496" width="42.75" style="32" customWidth="1"/>
    <col min="10497" max="10497" width="51" style="32" customWidth="1"/>
    <col min="10498" max="10498" width="17.75" style="32" customWidth="1"/>
    <col min="10499" max="10499" width="13.9166666666667" style="32" customWidth="1"/>
    <col min="10500" max="10500" width="12.5833333333333" style="32" customWidth="1"/>
    <col min="10501" max="10502" width="14.4166666666667" style="32" customWidth="1"/>
    <col min="10503" max="10503" width="10.75" style="32" customWidth="1"/>
    <col min="10504" max="10749" width="9" style="32"/>
    <col min="10750" max="10750" width="6.41666666666667" style="32" customWidth="1"/>
    <col min="10751" max="10751" width="31.25" style="32" customWidth="1"/>
    <col min="10752" max="10752" width="42.75" style="32" customWidth="1"/>
    <col min="10753" max="10753" width="51" style="32" customWidth="1"/>
    <col min="10754" max="10754" width="17.75" style="32" customWidth="1"/>
    <col min="10755" max="10755" width="13.9166666666667" style="32" customWidth="1"/>
    <col min="10756" max="10756" width="12.5833333333333" style="32" customWidth="1"/>
    <col min="10757" max="10758" width="14.4166666666667" style="32" customWidth="1"/>
    <col min="10759" max="10759" width="10.75" style="32" customWidth="1"/>
    <col min="10760" max="11005" width="9" style="32"/>
    <col min="11006" max="11006" width="6.41666666666667" style="32" customWidth="1"/>
    <col min="11007" max="11007" width="31.25" style="32" customWidth="1"/>
    <col min="11008" max="11008" width="42.75" style="32" customWidth="1"/>
    <col min="11009" max="11009" width="51" style="32" customWidth="1"/>
    <col min="11010" max="11010" width="17.75" style="32" customWidth="1"/>
    <col min="11011" max="11011" width="13.9166666666667" style="32" customWidth="1"/>
    <col min="11012" max="11012" width="12.5833333333333" style="32" customWidth="1"/>
    <col min="11013" max="11014" width="14.4166666666667" style="32" customWidth="1"/>
    <col min="11015" max="11015" width="10.75" style="32" customWidth="1"/>
    <col min="11016" max="11261" width="9" style="32"/>
    <col min="11262" max="11262" width="6.41666666666667" style="32" customWidth="1"/>
    <col min="11263" max="11263" width="31.25" style="32" customWidth="1"/>
    <col min="11264" max="11264" width="42.75" style="32" customWidth="1"/>
    <col min="11265" max="11265" width="51" style="32" customWidth="1"/>
    <col min="11266" max="11266" width="17.75" style="32" customWidth="1"/>
    <col min="11267" max="11267" width="13.9166666666667" style="32" customWidth="1"/>
    <col min="11268" max="11268" width="12.5833333333333" style="32" customWidth="1"/>
    <col min="11269" max="11270" width="14.4166666666667" style="32" customWidth="1"/>
    <col min="11271" max="11271" width="10.75" style="32" customWidth="1"/>
    <col min="11272" max="11517" width="9" style="32"/>
    <col min="11518" max="11518" width="6.41666666666667" style="32" customWidth="1"/>
    <col min="11519" max="11519" width="31.25" style="32" customWidth="1"/>
    <col min="11520" max="11520" width="42.75" style="32" customWidth="1"/>
    <col min="11521" max="11521" width="51" style="32" customWidth="1"/>
    <col min="11522" max="11522" width="17.75" style="32" customWidth="1"/>
    <col min="11523" max="11523" width="13.9166666666667" style="32" customWidth="1"/>
    <col min="11524" max="11524" width="12.5833333333333" style="32" customWidth="1"/>
    <col min="11525" max="11526" width="14.4166666666667" style="32" customWidth="1"/>
    <col min="11527" max="11527" width="10.75" style="32" customWidth="1"/>
    <col min="11528" max="11773" width="9" style="32"/>
    <col min="11774" max="11774" width="6.41666666666667" style="32" customWidth="1"/>
    <col min="11775" max="11775" width="31.25" style="32" customWidth="1"/>
    <col min="11776" max="11776" width="42.75" style="32" customWidth="1"/>
    <col min="11777" max="11777" width="51" style="32" customWidth="1"/>
    <col min="11778" max="11778" width="17.75" style="32" customWidth="1"/>
    <col min="11779" max="11779" width="13.9166666666667" style="32" customWidth="1"/>
    <col min="11780" max="11780" width="12.5833333333333" style="32" customWidth="1"/>
    <col min="11781" max="11782" width="14.4166666666667" style="32" customWidth="1"/>
    <col min="11783" max="11783" width="10.75" style="32" customWidth="1"/>
    <col min="11784" max="12029" width="9" style="32"/>
    <col min="12030" max="12030" width="6.41666666666667" style="32" customWidth="1"/>
    <col min="12031" max="12031" width="31.25" style="32" customWidth="1"/>
    <col min="12032" max="12032" width="42.75" style="32" customWidth="1"/>
    <col min="12033" max="12033" width="51" style="32" customWidth="1"/>
    <col min="12034" max="12034" width="17.75" style="32" customWidth="1"/>
    <col min="12035" max="12035" width="13.9166666666667" style="32" customWidth="1"/>
    <col min="12036" max="12036" width="12.5833333333333" style="32" customWidth="1"/>
    <col min="12037" max="12038" width="14.4166666666667" style="32" customWidth="1"/>
    <col min="12039" max="12039" width="10.75" style="32" customWidth="1"/>
    <col min="12040" max="12285" width="9" style="32"/>
    <col min="12286" max="12286" width="6.41666666666667" style="32" customWidth="1"/>
    <col min="12287" max="12287" width="31.25" style="32" customWidth="1"/>
    <col min="12288" max="12288" width="42.75" style="32" customWidth="1"/>
    <col min="12289" max="12289" width="51" style="32" customWidth="1"/>
    <col min="12290" max="12290" width="17.75" style="32" customWidth="1"/>
    <col min="12291" max="12291" width="13.9166666666667" style="32" customWidth="1"/>
    <col min="12292" max="12292" width="12.5833333333333" style="32" customWidth="1"/>
    <col min="12293" max="12294" width="14.4166666666667" style="32" customWidth="1"/>
    <col min="12295" max="12295" width="10.75" style="32" customWidth="1"/>
    <col min="12296" max="12541" width="9" style="32"/>
    <col min="12542" max="12542" width="6.41666666666667" style="32" customWidth="1"/>
    <col min="12543" max="12543" width="31.25" style="32" customWidth="1"/>
    <col min="12544" max="12544" width="42.75" style="32" customWidth="1"/>
    <col min="12545" max="12545" width="51" style="32" customWidth="1"/>
    <col min="12546" max="12546" width="17.75" style="32" customWidth="1"/>
    <col min="12547" max="12547" width="13.9166666666667" style="32" customWidth="1"/>
    <col min="12548" max="12548" width="12.5833333333333" style="32" customWidth="1"/>
    <col min="12549" max="12550" width="14.4166666666667" style="32" customWidth="1"/>
    <col min="12551" max="12551" width="10.75" style="32" customWidth="1"/>
    <col min="12552" max="12797" width="9" style="32"/>
    <col min="12798" max="12798" width="6.41666666666667" style="32" customWidth="1"/>
    <col min="12799" max="12799" width="31.25" style="32" customWidth="1"/>
    <col min="12800" max="12800" width="42.75" style="32" customWidth="1"/>
    <col min="12801" max="12801" width="51" style="32" customWidth="1"/>
    <col min="12802" max="12802" width="17.75" style="32" customWidth="1"/>
    <col min="12803" max="12803" width="13.9166666666667" style="32" customWidth="1"/>
    <col min="12804" max="12804" width="12.5833333333333" style="32" customWidth="1"/>
    <col min="12805" max="12806" width="14.4166666666667" style="32" customWidth="1"/>
    <col min="12807" max="12807" width="10.75" style="32" customWidth="1"/>
    <col min="12808" max="13053" width="9" style="32"/>
    <col min="13054" max="13054" width="6.41666666666667" style="32" customWidth="1"/>
    <col min="13055" max="13055" width="31.25" style="32" customWidth="1"/>
    <col min="13056" max="13056" width="42.75" style="32" customWidth="1"/>
    <col min="13057" max="13057" width="51" style="32" customWidth="1"/>
    <col min="13058" max="13058" width="17.75" style="32" customWidth="1"/>
    <col min="13059" max="13059" width="13.9166666666667" style="32" customWidth="1"/>
    <col min="13060" max="13060" width="12.5833333333333" style="32" customWidth="1"/>
    <col min="13061" max="13062" width="14.4166666666667" style="32" customWidth="1"/>
    <col min="13063" max="13063" width="10.75" style="32" customWidth="1"/>
    <col min="13064" max="13309" width="9" style="32"/>
    <col min="13310" max="13310" width="6.41666666666667" style="32" customWidth="1"/>
    <col min="13311" max="13311" width="31.25" style="32" customWidth="1"/>
    <col min="13312" max="13312" width="42.75" style="32" customWidth="1"/>
    <col min="13313" max="13313" width="51" style="32" customWidth="1"/>
    <col min="13314" max="13314" width="17.75" style="32" customWidth="1"/>
    <col min="13315" max="13315" width="13.9166666666667" style="32" customWidth="1"/>
    <col min="13316" max="13316" width="12.5833333333333" style="32" customWidth="1"/>
    <col min="13317" max="13318" width="14.4166666666667" style="32" customWidth="1"/>
    <col min="13319" max="13319" width="10.75" style="32" customWidth="1"/>
    <col min="13320" max="13565" width="9" style="32"/>
    <col min="13566" max="13566" width="6.41666666666667" style="32" customWidth="1"/>
    <col min="13567" max="13567" width="31.25" style="32" customWidth="1"/>
    <col min="13568" max="13568" width="42.75" style="32" customWidth="1"/>
    <col min="13569" max="13569" width="51" style="32" customWidth="1"/>
    <col min="13570" max="13570" width="17.75" style="32" customWidth="1"/>
    <col min="13571" max="13571" width="13.9166666666667" style="32" customWidth="1"/>
    <col min="13572" max="13572" width="12.5833333333333" style="32" customWidth="1"/>
    <col min="13573" max="13574" width="14.4166666666667" style="32" customWidth="1"/>
    <col min="13575" max="13575" width="10.75" style="32" customWidth="1"/>
    <col min="13576" max="13821" width="9" style="32"/>
    <col min="13822" max="13822" width="6.41666666666667" style="32" customWidth="1"/>
    <col min="13823" max="13823" width="31.25" style="32" customWidth="1"/>
    <col min="13824" max="13824" width="42.75" style="32" customWidth="1"/>
    <col min="13825" max="13825" width="51" style="32" customWidth="1"/>
    <col min="13826" max="13826" width="17.75" style="32" customWidth="1"/>
    <col min="13827" max="13827" width="13.9166666666667" style="32" customWidth="1"/>
    <col min="13828" max="13828" width="12.5833333333333" style="32" customWidth="1"/>
    <col min="13829" max="13830" width="14.4166666666667" style="32" customWidth="1"/>
    <col min="13831" max="13831" width="10.75" style="32" customWidth="1"/>
    <col min="13832" max="14077" width="9" style="32"/>
    <col min="14078" max="14078" width="6.41666666666667" style="32" customWidth="1"/>
    <col min="14079" max="14079" width="31.25" style="32" customWidth="1"/>
    <col min="14080" max="14080" width="42.75" style="32" customWidth="1"/>
    <col min="14081" max="14081" width="51" style="32" customWidth="1"/>
    <col min="14082" max="14082" width="17.75" style="32" customWidth="1"/>
    <col min="14083" max="14083" width="13.9166666666667" style="32" customWidth="1"/>
    <col min="14084" max="14084" width="12.5833333333333" style="32" customWidth="1"/>
    <col min="14085" max="14086" width="14.4166666666667" style="32" customWidth="1"/>
    <col min="14087" max="14087" width="10.75" style="32" customWidth="1"/>
    <col min="14088" max="14333" width="9" style="32"/>
    <col min="14334" max="14334" width="6.41666666666667" style="32" customWidth="1"/>
    <col min="14335" max="14335" width="31.25" style="32" customWidth="1"/>
    <col min="14336" max="14336" width="42.75" style="32" customWidth="1"/>
    <col min="14337" max="14337" width="51" style="32" customWidth="1"/>
    <col min="14338" max="14338" width="17.75" style="32" customWidth="1"/>
    <col min="14339" max="14339" width="13.9166666666667" style="32" customWidth="1"/>
    <col min="14340" max="14340" width="12.5833333333333" style="32" customWidth="1"/>
    <col min="14341" max="14342" width="14.4166666666667" style="32" customWidth="1"/>
    <col min="14343" max="14343" width="10.75" style="32" customWidth="1"/>
    <col min="14344" max="14589" width="9" style="32"/>
    <col min="14590" max="14590" width="6.41666666666667" style="32" customWidth="1"/>
    <col min="14591" max="14591" width="31.25" style="32" customWidth="1"/>
    <col min="14592" max="14592" width="42.75" style="32" customWidth="1"/>
    <col min="14593" max="14593" width="51" style="32" customWidth="1"/>
    <col min="14594" max="14594" width="17.75" style="32" customWidth="1"/>
    <col min="14595" max="14595" width="13.9166666666667" style="32" customWidth="1"/>
    <col min="14596" max="14596" width="12.5833333333333" style="32" customWidth="1"/>
    <col min="14597" max="14598" width="14.4166666666667" style="32" customWidth="1"/>
    <col min="14599" max="14599" width="10.75" style="32" customWidth="1"/>
    <col min="14600" max="14845" width="9" style="32"/>
    <col min="14846" max="14846" width="6.41666666666667" style="32" customWidth="1"/>
    <col min="14847" max="14847" width="31.25" style="32" customWidth="1"/>
    <col min="14848" max="14848" width="42.75" style="32" customWidth="1"/>
    <col min="14849" max="14849" width="51" style="32" customWidth="1"/>
    <col min="14850" max="14850" width="17.75" style="32" customWidth="1"/>
    <col min="14851" max="14851" width="13.9166666666667" style="32" customWidth="1"/>
    <col min="14852" max="14852" width="12.5833333333333" style="32" customWidth="1"/>
    <col min="14853" max="14854" width="14.4166666666667" style="32" customWidth="1"/>
    <col min="14855" max="14855" width="10.75" style="32" customWidth="1"/>
    <col min="14856" max="15101" width="9" style="32"/>
    <col min="15102" max="15102" width="6.41666666666667" style="32" customWidth="1"/>
    <col min="15103" max="15103" width="31.25" style="32" customWidth="1"/>
    <col min="15104" max="15104" width="42.75" style="32" customWidth="1"/>
    <col min="15105" max="15105" width="51" style="32" customWidth="1"/>
    <col min="15106" max="15106" width="17.75" style="32" customWidth="1"/>
    <col min="15107" max="15107" width="13.9166666666667" style="32" customWidth="1"/>
    <col min="15108" max="15108" width="12.5833333333333" style="32" customWidth="1"/>
    <col min="15109" max="15110" width="14.4166666666667" style="32" customWidth="1"/>
    <col min="15111" max="15111" width="10.75" style="32" customWidth="1"/>
    <col min="15112" max="15357" width="9" style="32"/>
    <col min="15358" max="15358" width="6.41666666666667" style="32" customWidth="1"/>
    <col min="15359" max="15359" width="31.25" style="32" customWidth="1"/>
    <col min="15360" max="15360" width="42.75" style="32" customWidth="1"/>
    <col min="15361" max="15361" width="51" style="32" customWidth="1"/>
    <col min="15362" max="15362" width="17.75" style="32" customWidth="1"/>
    <col min="15363" max="15363" width="13.9166666666667" style="32" customWidth="1"/>
    <col min="15364" max="15364" width="12.5833333333333" style="32" customWidth="1"/>
    <col min="15365" max="15366" width="14.4166666666667" style="32" customWidth="1"/>
    <col min="15367" max="15367" width="10.75" style="32" customWidth="1"/>
    <col min="15368" max="15613" width="9" style="32"/>
    <col min="15614" max="15614" width="6.41666666666667" style="32" customWidth="1"/>
    <col min="15615" max="15615" width="31.25" style="32" customWidth="1"/>
    <col min="15616" max="15616" width="42.75" style="32" customWidth="1"/>
    <col min="15617" max="15617" width="51" style="32" customWidth="1"/>
    <col min="15618" max="15618" width="17.75" style="32" customWidth="1"/>
    <col min="15619" max="15619" width="13.9166666666667" style="32" customWidth="1"/>
    <col min="15620" max="15620" width="12.5833333333333" style="32" customWidth="1"/>
    <col min="15621" max="15622" width="14.4166666666667" style="32" customWidth="1"/>
    <col min="15623" max="15623" width="10.75" style="32" customWidth="1"/>
    <col min="15624" max="15869" width="9" style="32"/>
    <col min="15870" max="15870" width="6.41666666666667" style="32" customWidth="1"/>
    <col min="15871" max="15871" width="31.25" style="32" customWidth="1"/>
    <col min="15872" max="15872" width="42.75" style="32" customWidth="1"/>
    <col min="15873" max="15873" width="51" style="32" customWidth="1"/>
    <col min="15874" max="15874" width="17.75" style="32" customWidth="1"/>
    <col min="15875" max="15875" width="13.9166666666667" style="32" customWidth="1"/>
    <col min="15876" max="15876" width="12.5833333333333" style="32" customWidth="1"/>
    <col min="15877" max="15878" width="14.4166666666667" style="32" customWidth="1"/>
    <col min="15879" max="15879" width="10.75" style="32" customWidth="1"/>
    <col min="15880" max="16125" width="9" style="32"/>
    <col min="16126" max="16126" width="6.41666666666667" style="32" customWidth="1"/>
    <col min="16127" max="16127" width="31.25" style="32" customWidth="1"/>
    <col min="16128" max="16128" width="42.75" style="32" customWidth="1"/>
    <col min="16129" max="16129" width="51" style="32" customWidth="1"/>
    <col min="16130" max="16130" width="17.75" style="32" customWidth="1"/>
    <col min="16131" max="16131" width="13.9166666666667" style="32" customWidth="1"/>
    <col min="16132" max="16132" width="12.5833333333333" style="32" customWidth="1"/>
    <col min="16133" max="16134" width="14.4166666666667" style="32" customWidth="1"/>
    <col min="16135" max="16135" width="10.75" style="32" customWidth="1"/>
    <col min="16136" max="16384" width="9" style="32"/>
  </cols>
  <sheetData>
    <row r="1" ht="32.25" spans="1:5">
      <c r="A1" s="142" t="s">
        <v>355</v>
      </c>
      <c r="B1" s="143"/>
      <c r="C1" s="143"/>
      <c r="D1" s="143"/>
      <c r="E1" s="143"/>
    </row>
    <row r="2" ht="33.75" spans="1:5">
      <c r="A2" s="144"/>
      <c r="B2" s="145" t="s">
        <v>356</v>
      </c>
      <c r="C2" s="146"/>
      <c r="D2" s="146"/>
      <c r="E2" s="146"/>
    </row>
    <row r="3" ht="18.75" spans="1:5">
      <c r="A3" s="35"/>
      <c r="B3" s="36"/>
      <c r="C3" s="36"/>
      <c r="D3" s="36"/>
      <c r="E3" s="36"/>
    </row>
    <row r="4" customHeight="1" spans="1:5">
      <c r="A4" s="37" t="s">
        <v>164</v>
      </c>
      <c r="B4" s="38"/>
      <c r="C4" s="38"/>
      <c r="D4" s="38"/>
      <c r="E4" s="38"/>
    </row>
    <row r="5" s="24" customFormat="1" ht="18.75" spans="1:5">
      <c r="A5" s="39" t="s">
        <v>165</v>
      </c>
      <c r="B5" s="39" t="s">
        <v>166</v>
      </c>
      <c r="C5" s="39" t="s">
        <v>185</v>
      </c>
      <c r="D5" s="39" t="s">
        <v>273</v>
      </c>
      <c r="E5" s="39" t="s">
        <v>186</v>
      </c>
    </row>
    <row r="6" s="24" customFormat="1" ht="18.75" spans="1:5">
      <c r="A6" s="46">
        <v>1</v>
      </c>
      <c r="B6" s="47" t="s">
        <v>357</v>
      </c>
      <c r="C6" s="48" t="s">
        <v>171</v>
      </c>
      <c r="D6" s="49" t="s">
        <v>358</v>
      </c>
      <c r="E6" s="178">
        <v>2</v>
      </c>
    </row>
    <row r="7" s="24" customFormat="1" ht="18.75" spans="1:5">
      <c r="A7" s="46">
        <v>2</v>
      </c>
      <c r="B7" s="147" t="s">
        <v>274</v>
      </c>
      <c r="C7" s="51" t="s">
        <v>275</v>
      </c>
      <c r="D7" s="49" t="s">
        <v>359</v>
      </c>
      <c r="E7" s="52">
        <v>2</v>
      </c>
    </row>
    <row r="8" s="24" customFormat="1" ht="18.75" spans="1:5">
      <c r="A8" s="46">
        <v>3</v>
      </c>
      <c r="B8" s="48" t="s">
        <v>175</v>
      </c>
      <c r="C8" s="48"/>
      <c r="D8" s="49"/>
      <c r="E8" s="50">
        <f>2*4*2</f>
        <v>16</v>
      </c>
    </row>
    <row r="9" ht="18.75" spans="1:5">
      <c r="A9" s="46">
        <v>4</v>
      </c>
      <c r="B9" s="147" t="s">
        <v>277</v>
      </c>
      <c r="C9" s="48" t="s">
        <v>278</v>
      </c>
      <c r="D9" s="49" t="s">
        <v>360</v>
      </c>
      <c r="E9" s="50">
        <f>16*3.6</f>
        <v>57.6</v>
      </c>
    </row>
    <row r="10" ht="18.75" spans="1:5">
      <c r="A10" s="46">
        <v>5</v>
      </c>
      <c r="B10" s="47" t="s">
        <v>181</v>
      </c>
      <c r="C10" s="51" t="s">
        <v>182</v>
      </c>
      <c r="D10" s="49" t="s">
        <v>280</v>
      </c>
      <c r="E10" s="52">
        <v>2</v>
      </c>
    </row>
    <row r="11" s="24" customFormat="1" spans="1:5">
      <c r="A11" s="53"/>
      <c r="B11" s="53"/>
      <c r="C11" s="53"/>
      <c r="D11" s="53"/>
      <c r="E11" s="53"/>
    </row>
    <row r="12" customHeight="1" spans="1:5">
      <c r="A12" s="54"/>
      <c r="B12" s="55"/>
      <c r="C12" s="55"/>
      <c r="D12" s="55"/>
      <c r="E12" s="55"/>
    </row>
    <row r="14" customHeight="1" spans="1:5">
      <c r="A14" s="37" t="s">
        <v>281</v>
      </c>
      <c r="B14" s="38"/>
      <c r="C14" s="38"/>
      <c r="D14" s="38"/>
      <c r="E14" s="38"/>
    </row>
    <row r="15" ht="17.75" customHeight="1" spans="1:5">
      <c r="A15" s="39" t="s">
        <v>165</v>
      </c>
      <c r="B15" s="39" t="s">
        <v>166</v>
      </c>
      <c r="C15" s="56" t="s">
        <v>185</v>
      </c>
      <c r="D15" s="57"/>
      <c r="E15" s="39" t="s">
        <v>186</v>
      </c>
    </row>
    <row r="16" ht="18.75" spans="1:5">
      <c r="A16" s="58" t="s">
        <v>187</v>
      </c>
      <c r="B16" s="59"/>
      <c r="C16" s="59"/>
      <c r="D16" s="59"/>
      <c r="E16" s="59"/>
    </row>
    <row r="17" s="26" customFormat="1" ht="18.75" spans="1:5">
      <c r="A17" s="46">
        <v>1</v>
      </c>
      <c r="B17" s="60" t="s">
        <v>188</v>
      </c>
      <c r="C17" s="60" t="s">
        <v>189</v>
      </c>
      <c r="D17" s="61"/>
      <c r="E17" s="62">
        <v>1</v>
      </c>
    </row>
    <row r="18" s="141" customFormat="1" ht="18.75" spans="1:5">
      <c r="A18" s="46">
        <v>2</v>
      </c>
      <c r="B18" s="60" t="s">
        <v>190</v>
      </c>
      <c r="C18" s="60" t="s">
        <v>191</v>
      </c>
      <c r="D18" s="61"/>
      <c r="E18" s="62">
        <v>12</v>
      </c>
    </row>
    <row r="19" s="141" customFormat="1" ht="18.75" spans="1:5">
      <c r="A19" s="46">
        <v>3</v>
      </c>
      <c r="B19" s="60" t="s">
        <v>192</v>
      </c>
      <c r="C19" s="60"/>
      <c r="D19" s="61"/>
      <c r="E19" s="62">
        <v>2</v>
      </c>
    </row>
    <row r="20" s="141" customFormat="1" ht="18.75" spans="1:5">
      <c r="A20" s="46">
        <v>4</v>
      </c>
      <c r="B20" s="60" t="s">
        <v>195</v>
      </c>
      <c r="C20" s="60" t="s">
        <v>196</v>
      </c>
      <c r="D20" s="61"/>
      <c r="E20" s="62">
        <v>6</v>
      </c>
    </row>
    <row r="21" s="141" customFormat="1" ht="18.75" spans="1:5">
      <c r="A21" s="46">
        <v>5</v>
      </c>
      <c r="B21" s="60" t="s">
        <v>195</v>
      </c>
      <c r="C21" s="63" t="s">
        <v>197</v>
      </c>
      <c r="D21" s="179"/>
      <c r="E21" s="62">
        <v>1</v>
      </c>
    </row>
    <row r="22" s="141" customFormat="1" ht="18.75" spans="1:5">
      <c r="A22" s="46">
        <v>6</v>
      </c>
      <c r="B22" s="60" t="s">
        <v>198</v>
      </c>
      <c r="C22" s="60"/>
      <c r="D22" s="61"/>
      <c r="E22" s="62">
        <v>7</v>
      </c>
    </row>
    <row r="23" s="141" customFormat="1" ht="18.75" spans="1:5">
      <c r="A23" s="46">
        <v>7</v>
      </c>
      <c r="B23" s="60" t="s">
        <v>201</v>
      </c>
      <c r="C23" s="60"/>
      <c r="D23" s="61"/>
      <c r="E23" s="62">
        <v>2</v>
      </c>
    </row>
    <row r="24" s="141" customFormat="1" ht="18.75" spans="1:5">
      <c r="A24" s="46">
        <v>8</v>
      </c>
      <c r="B24" s="60" t="s">
        <v>202</v>
      </c>
      <c r="C24" s="60"/>
      <c r="D24" s="61"/>
      <c r="E24" s="62">
        <v>1</v>
      </c>
    </row>
    <row r="25" s="141" customFormat="1" ht="18.75" spans="1:5">
      <c r="A25" s="46">
        <v>9</v>
      </c>
      <c r="B25" s="149" t="s">
        <v>283</v>
      </c>
      <c r="C25" s="60" t="s">
        <v>206</v>
      </c>
      <c r="D25" s="61"/>
      <c r="E25" s="65">
        <v>2</v>
      </c>
    </row>
    <row r="26" s="141" customFormat="1" ht="18.75" spans="1:5">
      <c r="A26" s="46">
        <v>10</v>
      </c>
      <c r="B26" s="60" t="s">
        <v>207</v>
      </c>
      <c r="C26" s="60"/>
      <c r="D26" s="61"/>
      <c r="E26" s="65">
        <v>4</v>
      </c>
    </row>
    <row r="27" s="141" customFormat="1" ht="18.75" spans="1:5">
      <c r="A27" s="46">
        <v>11</v>
      </c>
      <c r="B27" s="60" t="s">
        <v>208</v>
      </c>
      <c r="C27" s="60" t="s">
        <v>209</v>
      </c>
      <c r="D27" s="61"/>
      <c r="E27" s="62">
        <v>2</v>
      </c>
    </row>
    <row r="28" s="141" customFormat="1" ht="18.75" spans="1:5">
      <c r="A28" s="46">
        <v>12</v>
      </c>
      <c r="B28" s="60" t="s">
        <v>210</v>
      </c>
      <c r="C28" s="60"/>
      <c r="D28" s="61"/>
      <c r="E28" s="66">
        <v>1</v>
      </c>
    </row>
    <row r="29" s="141" customFormat="1" ht="18.75" spans="1:5">
      <c r="A29" s="46">
        <v>13</v>
      </c>
      <c r="B29" s="60" t="s">
        <v>211</v>
      </c>
      <c r="C29" s="60"/>
      <c r="D29" s="61"/>
      <c r="E29" s="52">
        <v>1</v>
      </c>
    </row>
    <row r="30" s="141" customFormat="1" ht="18.75" spans="1:5">
      <c r="A30" s="46">
        <v>14</v>
      </c>
      <c r="B30" s="60" t="s">
        <v>213</v>
      </c>
      <c r="C30" s="60"/>
      <c r="D30" s="61"/>
      <c r="E30" s="67">
        <v>1</v>
      </c>
    </row>
    <row r="31" ht="18.75" spans="1:5">
      <c r="A31" s="46">
        <v>15</v>
      </c>
      <c r="B31" s="149" t="s">
        <v>284</v>
      </c>
      <c r="C31" s="150" t="s">
        <v>285</v>
      </c>
      <c r="D31" s="151"/>
      <c r="E31" s="152">
        <v>6</v>
      </c>
    </row>
    <row r="32" customHeight="1" spans="1:5">
      <c r="A32" s="153">
        <v>16</v>
      </c>
      <c r="B32" s="154" t="s">
        <v>286</v>
      </c>
      <c r="C32" s="150" t="s">
        <v>287</v>
      </c>
      <c r="D32" s="151"/>
      <c r="E32" s="155">
        <v>1</v>
      </c>
    </row>
    <row r="33" spans="1:5">
      <c r="A33" s="156"/>
      <c r="B33" s="157"/>
      <c r="C33" s="158" t="s">
        <v>288</v>
      </c>
      <c r="D33" s="159"/>
      <c r="E33" s="160">
        <v>8</v>
      </c>
    </row>
    <row r="34" ht="18.75" spans="1:5">
      <c r="A34" s="180"/>
      <c r="B34" s="53"/>
      <c r="C34" s="53"/>
      <c r="D34" s="53"/>
      <c r="E34" s="53"/>
    </row>
    <row r="35" ht="18.75" spans="1:5">
      <c r="A35" s="58" t="s">
        <v>214</v>
      </c>
      <c r="B35" s="59"/>
      <c r="C35" s="59"/>
      <c r="D35" s="59"/>
      <c r="E35" s="59"/>
    </row>
    <row r="36" ht="18.75" spans="1:5">
      <c r="A36" s="68">
        <v>1</v>
      </c>
      <c r="B36" s="69" t="s">
        <v>215</v>
      </c>
      <c r="C36" s="70" t="s">
        <v>216</v>
      </c>
      <c r="D36" s="71" t="s">
        <v>217</v>
      </c>
      <c r="E36" s="72">
        <v>2</v>
      </c>
    </row>
    <row r="37" customHeight="1" spans="1:5">
      <c r="A37" s="73"/>
      <c r="B37" s="74"/>
      <c r="C37" s="75" t="s">
        <v>350</v>
      </c>
      <c r="D37" s="76"/>
      <c r="E37" s="77">
        <v>1</v>
      </c>
    </row>
    <row r="38" customHeight="1" spans="1:5">
      <c r="A38" s="73"/>
      <c r="B38" s="74"/>
      <c r="C38" s="75" t="s">
        <v>219</v>
      </c>
      <c r="D38" s="76"/>
      <c r="E38" s="78">
        <v>4</v>
      </c>
    </row>
    <row r="39" customHeight="1" spans="1:5">
      <c r="A39" s="73"/>
      <c r="B39" s="74"/>
      <c r="C39" s="79" t="s">
        <v>220</v>
      </c>
      <c r="D39" s="80"/>
      <c r="E39" s="81">
        <v>4</v>
      </c>
    </row>
    <row r="40" customHeight="1" spans="1:5">
      <c r="A40" s="73"/>
      <c r="B40" s="74"/>
      <c r="C40" s="75" t="s">
        <v>221</v>
      </c>
      <c r="D40" s="76"/>
      <c r="E40" s="82">
        <v>300</v>
      </c>
    </row>
    <row r="41" customHeight="1" spans="1:5">
      <c r="A41" s="83"/>
      <c r="B41" s="84"/>
      <c r="C41" s="75" t="s">
        <v>222</v>
      </c>
      <c r="D41" s="85"/>
      <c r="E41" s="76"/>
    </row>
    <row r="42" spans="1:5">
      <c r="A42" s="86"/>
      <c r="B42" s="87"/>
      <c r="C42" s="87"/>
      <c r="D42" s="87"/>
      <c r="E42" s="87"/>
    </row>
    <row r="43" ht="18.75" spans="1:5">
      <c r="A43" s="88" t="s">
        <v>223</v>
      </c>
      <c r="B43" s="89"/>
      <c r="C43" s="89"/>
      <c r="D43" s="89"/>
      <c r="E43" s="89"/>
    </row>
    <row r="44" customHeight="1" spans="1:5">
      <c r="A44" s="68">
        <v>1</v>
      </c>
      <c r="B44" s="69" t="s">
        <v>224</v>
      </c>
      <c r="C44" s="75" t="s">
        <v>225</v>
      </c>
      <c r="D44" s="76"/>
      <c r="E44" s="90">
        <v>48</v>
      </c>
    </row>
    <row r="45" customHeight="1" spans="1:5">
      <c r="A45" s="73"/>
      <c r="B45" s="74"/>
      <c r="C45" s="75" t="s">
        <v>226</v>
      </c>
      <c r="D45" s="76"/>
      <c r="E45" s="91">
        <v>12</v>
      </c>
    </row>
    <row r="46" customHeight="1" spans="1:5">
      <c r="A46" s="73"/>
      <c r="B46" s="74"/>
      <c r="C46" s="75" t="s">
        <v>227</v>
      </c>
      <c r="D46" s="76"/>
      <c r="E46" s="81">
        <v>2</v>
      </c>
    </row>
    <row r="47" customHeight="1" spans="1:5">
      <c r="A47" s="73"/>
      <c r="B47" s="74"/>
      <c r="C47" s="75" t="s">
        <v>228</v>
      </c>
      <c r="D47" s="76"/>
      <c r="E47" s="92">
        <v>2</v>
      </c>
    </row>
    <row r="48" customHeight="1" spans="1:5">
      <c r="A48" s="73"/>
      <c r="B48" s="74"/>
      <c r="C48" s="75" t="s">
        <v>229</v>
      </c>
      <c r="D48" s="76"/>
      <c r="E48" s="81">
        <v>2</v>
      </c>
    </row>
    <row r="49" customHeight="1" spans="1:5">
      <c r="A49" s="83"/>
      <c r="B49" s="84"/>
      <c r="C49" s="75" t="s">
        <v>230</v>
      </c>
      <c r="D49" s="76"/>
      <c r="E49" s="81">
        <v>2</v>
      </c>
    </row>
    <row r="50" customHeight="1" spans="1:5">
      <c r="A50" s="161">
        <v>2</v>
      </c>
      <c r="B50" s="162" t="s">
        <v>289</v>
      </c>
      <c r="C50" s="75" t="s">
        <v>232</v>
      </c>
      <c r="D50" s="76"/>
      <c r="E50" s="111">
        <v>1</v>
      </c>
    </row>
    <row r="51" customHeight="1" spans="1:5">
      <c r="A51" s="181"/>
      <c r="B51" s="182"/>
      <c r="C51" s="75" t="s">
        <v>361</v>
      </c>
      <c r="D51" s="76"/>
      <c r="E51" s="111">
        <v>2</v>
      </c>
    </row>
    <row r="52" ht="17.25" customHeight="1" spans="1:5">
      <c r="A52" s="181"/>
      <c r="B52" s="182"/>
      <c r="C52" s="75" t="s">
        <v>291</v>
      </c>
      <c r="D52" s="76"/>
      <c r="E52" s="111">
        <v>1</v>
      </c>
    </row>
    <row r="53" ht="17.25" customHeight="1" spans="1:5">
      <c r="A53" s="165"/>
      <c r="B53" s="166"/>
      <c r="C53" s="75" t="s">
        <v>241</v>
      </c>
      <c r="D53" s="76"/>
      <c r="E53" s="111">
        <v>1</v>
      </c>
    </row>
    <row r="54" ht="18.75" spans="1:5">
      <c r="A54" s="110">
        <v>3</v>
      </c>
      <c r="B54" s="70" t="s">
        <v>292</v>
      </c>
      <c r="C54" s="75"/>
      <c r="D54" s="76"/>
      <c r="E54" s="167">
        <v>2</v>
      </c>
    </row>
    <row r="55" ht="18.75" spans="1:5">
      <c r="A55" s="110">
        <v>4</v>
      </c>
      <c r="B55" s="70" t="s">
        <v>293</v>
      </c>
      <c r="C55" s="75"/>
      <c r="D55" s="76"/>
      <c r="E55" s="167">
        <v>2</v>
      </c>
    </row>
    <row r="56" ht="18.75" spans="1:5">
      <c r="A56" s="110">
        <v>5</v>
      </c>
      <c r="B56" s="70" t="s">
        <v>245</v>
      </c>
      <c r="C56" s="75"/>
      <c r="D56" s="76"/>
      <c r="E56" s="111">
        <v>2</v>
      </c>
    </row>
    <row r="57" ht="18.75" spans="1:5">
      <c r="A57" s="110">
        <v>6</v>
      </c>
      <c r="B57" s="70" t="s">
        <v>294</v>
      </c>
      <c r="C57" s="75"/>
      <c r="D57" s="76"/>
      <c r="E57" s="111">
        <v>1</v>
      </c>
    </row>
    <row r="58" ht="18.75" spans="1:5">
      <c r="A58" s="110">
        <v>7</v>
      </c>
      <c r="B58" s="70" t="s">
        <v>246</v>
      </c>
      <c r="C58" s="75"/>
      <c r="D58" s="76"/>
      <c r="E58" s="112">
        <v>1</v>
      </c>
    </row>
    <row r="59" spans="1:5">
      <c r="A59" s="53"/>
      <c r="B59" s="53"/>
      <c r="C59" s="53"/>
      <c r="D59" s="53"/>
      <c r="E59" s="53"/>
    </row>
    <row r="60" ht="18.75" spans="1:5">
      <c r="A60" s="88" t="s">
        <v>249</v>
      </c>
      <c r="B60" s="89"/>
      <c r="C60" s="89"/>
      <c r="D60" s="89"/>
      <c r="E60" s="89"/>
    </row>
    <row r="61" ht="18.75" spans="1:5">
      <c r="A61" s="110">
        <v>1</v>
      </c>
      <c r="B61" s="168" t="s">
        <v>295</v>
      </c>
      <c r="C61" s="169"/>
      <c r="D61" s="170"/>
      <c r="E61" s="78">
        <v>1</v>
      </c>
    </row>
    <row r="62" s="141" customFormat="1" customHeight="1" spans="1:5">
      <c r="A62" s="110">
        <v>2</v>
      </c>
      <c r="B62" s="120" t="s">
        <v>255</v>
      </c>
      <c r="C62" s="120" t="s">
        <v>296</v>
      </c>
      <c r="D62" s="124"/>
      <c r="E62" s="125">
        <v>4</v>
      </c>
    </row>
    <row r="63" s="141" customFormat="1" ht="18.75" spans="1:5">
      <c r="A63" s="110">
        <v>3</v>
      </c>
      <c r="B63" s="120" t="s">
        <v>257</v>
      </c>
      <c r="C63" s="121"/>
      <c r="D63" s="122"/>
      <c r="E63" s="125">
        <v>16</v>
      </c>
    </row>
    <row r="64" s="141" customFormat="1" ht="18.75" spans="1:5">
      <c r="A64" s="110">
        <v>4</v>
      </c>
      <c r="B64" s="120" t="s">
        <v>261</v>
      </c>
      <c r="C64" s="121" t="s">
        <v>297</v>
      </c>
      <c r="D64" s="122"/>
      <c r="E64" s="126">
        <v>20</v>
      </c>
    </row>
    <row r="65" s="141" customFormat="1" ht="18.75" spans="1:5">
      <c r="A65" s="110">
        <v>5</v>
      </c>
      <c r="B65" s="120" t="s">
        <v>298</v>
      </c>
      <c r="C65" s="121"/>
      <c r="D65" s="122"/>
      <c r="E65" s="123">
        <v>1</v>
      </c>
    </row>
    <row r="66" ht="18.75" spans="1:5">
      <c r="A66" s="110">
        <v>6</v>
      </c>
      <c r="B66" s="70" t="s">
        <v>246</v>
      </c>
      <c r="C66" s="75"/>
      <c r="D66" s="76"/>
      <c r="E66" s="112">
        <v>1</v>
      </c>
    </row>
    <row r="67" spans="1:5">
      <c r="A67" s="86"/>
      <c r="B67" s="87"/>
      <c r="C67" s="87"/>
      <c r="D67" s="87"/>
      <c r="E67" s="87"/>
    </row>
    <row r="68" ht="18.75" spans="1:5">
      <c r="A68" s="54"/>
      <c r="B68" s="55"/>
      <c r="C68" s="55"/>
      <c r="D68" s="55"/>
      <c r="E68" s="55"/>
    </row>
    <row r="70" customHeight="1" spans="1:5">
      <c r="A70" s="37" t="s">
        <v>263</v>
      </c>
      <c r="B70" s="38"/>
      <c r="C70" s="38"/>
      <c r="D70" s="38"/>
      <c r="E70" s="38"/>
    </row>
    <row r="71" customHeight="1" spans="1:5">
      <c r="A71" s="39" t="s">
        <v>165</v>
      </c>
      <c r="B71" s="39" t="s">
        <v>166</v>
      </c>
      <c r="C71" s="56" t="s">
        <v>167</v>
      </c>
      <c r="D71" s="57"/>
      <c r="E71" s="39" t="s">
        <v>169</v>
      </c>
    </row>
    <row r="72" ht="18.75" spans="1:5">
      <c r="A72" s="129" t="s">
        <v>264</v>
      </c>
      <c r="B72" s="130"/>
      <c r="C72" s="130"/>
      <c r="D72" s="130"/>
      <c r="E72" s="130"/>
    </row>
    <row r="73" ht="18.75" spans="1:5">
      <c r="A73" s="131">
        <v>1</v>
      </c>
      <c r="B73" s="132" t="s">
        <v>265</v>
      </c>
      <c r="C73" s="133"/>
      <c r="D73" s="134"/>
      <c r="E73" s="135">
        <v>1</v>
      </c>
    </row>
    <row r="74" ht="18.75" spans="1:5">
      <c r="A74" s="131">
        <v>2</v>
      </c>
      <c r="B74" s="139" t="s">
        <v>267</v>
      </c>
      <c r="C74" s="137"/>
      <c r="D74" s="138"/>
      <c r="E74" s="135">
        <v>3</v>
      </c>
    </row>
    <row r="75" ht="18.75" spans="1:5">
      <c r="A75" s="131">
        <v>3</v>
      </c>
      <c r="B75" s="139" t="s">
        <v>269</v>
      </c>
      <c r="C75" s="137"/>
      <c r="D75" s="138"/>
      <c r="E75" s="135">
        <v>1</v>
      </c>
    </row>
    <row r="76" ht="18.75" spans="1:5">
      <c r="A76" s="131">
        <v>4</v>
      </c>
      <c r="B76" s="139" t="s">
        <v>271</v>
      </c>
      <c r="C76" s="137"/>
      <c r="D76" s="138"/>
      <c r="E76" s="135">
        <v>1</v>
      </c>
    </row>
    <row r="77" spans="1:5">
      <c r="A77" s="53"/>
      <c r="B77" s="53"/>
      <c r="C77" s="53"/>
      <c r="D77" s="53"/>
      <c r="E77" s="53"/>
    </row>
    <row r="78" customHeight="1" spans="1:5">
      <c r="A78" s="54"/>
      <c r="B78" s="55"/>
      <c r="C78" s="55"/>
      <c r="D78" s="55"/>
      <c r="E78" s="55"/>
    </row>
  </sheetData>
  <mergeCells count="68">
    <mergeCell ref="A1:E1"/>
    <mergeCell ref="B2:E2"/>
    <mergeCell ref="A4:E4"/>
    <mergeCell ref="A11:E11"/>
    <mergeCell ref="A12:E12"/>
    <mergeCell ref="A14:E14"/>
    <mergeCell ref="C15:D15"/>
    <mergeCell ref="A16:E16"/>
    <mergeCell ref="C17:D17"/>
    <mergeCell ref="C18:D18"/>
    <mergeCell ref="C19:D19"/>
    <mergeCell ref="C20:D20"/>
    <mergeCell ref="C21:D21"/>
    <mergeCell ref="C22:D22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A34:E34"/>
    <mergeCell ref="A35:E35"/>
    <mergeCell ref="C37:D37"/>
    <mergeCell ref="C38:D38"/>
    <mergeCell ref="C39:D39"/>
    <mergeCell ref="C40:D40"/>
    <mergeCell ref="C41:E41"/>
    <mergeCell ref="A42:E42"/>
    <mergeCell ref="A43:E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A59:E59"/>
    <mergeCell ref="A60:E60"/>
    <mergeCell ref="C65:D65"/>
    <mergeCell ref="A67:E67"/>
    <mergeCell ref="A68:E68"/>
    <mergeCell ref="A70:E70"/>
    <mergeCell ref="C71:D71"/>
    <mergeCell ref="A72:E72"/>
    <mergeCell ref="C74:D74"/>
    <mergeCell ref="C75:D75"/>
    <mergeCell ref="A77:E77"/>
    <mergeCell ref="A78:E78"/>
    <mergeCell ref="A32:A33"/>
    <mergeCell ref="A36:A41"/>
    <mergeCell ref="A44:A49"/>
    <mergeCell ref="A50:A53"/>
    <mergeCell ref="B32:B33"/>
    <mergeCell ref="B36:B41"/>
    <mergeCell ref="B44:B49"/>
    <mergeCell ref="B50:B53"/>
  </mergeCells>
  <printOptions horizontalCentered="1"/>
  <pageMargins left="0.529861111111111" right="0.389583333333333" top="0.826388888888889" bottom="0.786805555555556" header="0.511111111111111" footer="0.511111111111111"/>
  <pageSetup paperSize="9" scale="78" fitToHeight="0" orientation="portrait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场地资源</vt:lpstr>
      <vt:lpstr>WH馆-主会场</vt:lpstr>
      <vt:lpstr>WH馆-23层03会议室</vt:lpstr>
      <vt:lpstr>WH馆-23M层除03会议室</vt:lpstr>
      <vt:lpstr>4.2馆-全厅 </vt:lpstr>
      <vt:lpstr>4.2馆-半厅</vt:lpstr>
      <vt:lpstr>4.2馆-E厅</vt:lpstr>
      <vt:lpstr>4.2馆-圆厅</vt:lpstr>
      <vt:lpstr>会议室-A类</vt:lpstr>
      <vt:lpstr>会议室-B类</vt:lpstr>
      <vt:lpstr>会议室-C类 </vt:lpstr>
      <vt:lpstr>会议室-D类 </vt:lpstr>
      <vt:lpstr>EH馆-虹馆</vt:lpstr>
      <vt:lpstr>悦影绘配置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Wang</dc:creator>
  <cp:lastModifiedBy>Fyamour</cp:lastModifiedBy>
  <dcterms:created xsi:type="dcterms:W3CDTF">2018-05-25T03:29:00Z</dcterms:created>
  <cp:lastPrinted>2019-05-19T05:36:00Z</cp:lastPrinted>
  <dcterms:modified xsi:type="dcterms:W3CDTF">2019-05-21T09:23:41Z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